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7 Comunicaciones Telemáticas de Entrada y salida de los órganos judiciales y servicios comunes\2026 informes Lexnet\"/>
    </mc:Choice>
  </mc:AlternateContent>
  <xr:revisionPtr revIDLastSave="0" documentId="13_ncr:1_{B992396C-12BC-4024-9298-49F7D4F8CED2}" xr6:coauthVersionLast="47" xr6:coauthVersionMax="47" xr10:uidLastSave="{00000000-0000-0000-0000-000000000000}"/>
  <bookViews>
    <workbookView xWindow="-120" yWindow="-120" windowWidth="19440" windowHeight="15000" xr2:uid="{752CA4A0-AF7C-400B-B163-81FFF2EE9293}"/>
  </bookViews>
  <sheets>
    <sheet name="Inicio" sheetId="9" r:id="rId1"/>
    <sheet name="Fuente" sheetId="10" r:id="rId2"/>
    <sheet name="Notificaciones emitidas" sheetId="1" r:id="rId3"/>
    <sheet name="Escritos de Trámite" sheetId="2" r:id="rId4"/>
    <sheet name="Escritos iniciadores" sheetId="3" r:id="rId5"/>
    <sheet name="Personaciones" sheetId="4" r:id="rId6"/>
    <sheet name="Usuarios dados de alt" sheetId="7" r:id="rId7"/>
    <sheet name="Oficios" sheetId="5" r:id="rId8"/>
    <sheet name="Expedientes de seguimiento" sheetId="6" r:id="rId9"/>
    <sheet name="Usuarios activos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E30" i="1"/>
  <c r="F22" i="6"/>
  <c r="E22" i="6"/>
  <c r="D22" i="6"/>
  <c r="G22" i="6"/>
  <c r="D21" i="5"/>
  <c r="D24" i="4"/>
  <c r="J36" i="3"/>
  <c r="I36" i="3"/>
  <c r="H36" i="3"/>
  <c r="G36" i="3"/>
  <c r="F36" i="3"/>
  <c r="E36" i="3"/>
  <c r="D36" i="3"/>
  <c r="K36" i="3"/>
  <c r="D30" i="1"/>
  <c r="F30" i="1"/>
  <c r="G30" i="1"/>
</calcChain>
</file>

<file path=xl/sharedStrings.xml><?xml version="1.0" encoding="utf-8"?>
<sst xmlns="http://schemas.openxmlformats.org/spreadsheetml/2006/main" count="1024" uniqueCount="275">
  <si>
    <t>Año</t>
  </si>
  <si>
    <t>Notificaciones emitidas por comunidad autónoma</t>
  </si>
  <si>
    <t>Desglose de notificaciones enviadas por los juzgados desglosadas por su comunidad autónoma:</t>
  </si>
  <si>
    <r>
      <rPr>
        <b/>
        <sz val="9"/>
        <color theme="1"/>
        <rFont val="Helvetica"/>
      </rPr>
      <t>Número Notificaciones Totales:</t>
    </r>
    <r>
      <rPr>
        <sz val="9"/>
        <color theme="1"/>
        <rFont val="Helvetica"/>
      </rPr>
      <t xml:space="preserve"> incluye todas las notificaciones enviadas por los juzgados a los distintos colectivos.</t>
    </r>
  </si>
  <si>
    <r>
      <rPr>
        <b/>
        <sz val="9"/>
        <color theme="1"/>
        <rFont val="Helvetica"/>
      </rPr>
      <t xml:space="preserve">Número Notificaciones Totales (Sin Traslados): </t>
    </r>
    <r>
      <rPr>
        <sz val="9"/>
        <color theme="1"/>
        <rFont val="Helvetica"/>
      </rPr>
      <t>incluye todas las notificaciones enviadas por los juzgados a los distintos colectivos, sin tener en cuenta los traslados de copia a los Colegios de Procuradores.</t>
    </r>
  </si>
  <si>
    <r>
      <rPr>
        <b/>
        <sz val="9"/>
        <color theme="1"/>
        <rFont val="Helvetica"/>
      </rPr>
      <t xml:space="preserve">Número Traslados de Copia de Notificaciones: </t>
    </r>
    <r>
      <rPr>
        <sz val="9"/>
        <color theme="1"/>
        <rFont val="Helvetica"/>
      </rPr>
      <t>son los traslados de copia a los Colegios de Procuradores.</t>
    </r>
  </si>
  <si>
    <r>
      <rPr>
        <b/>
        <sz val="9"/>
        <color theme="1"/>
        <rFont val="Helvetica"/>
      </rPr>
      <t>Número Notificaciones Totales (Procurador):</t>
    </r>
    <r>
      <rPr>
        <sz val="9"/>
        <color theme="1"/>
        <rFont val="Helvetica"/>
      </rPr>
      <t xml:space="preserve"> incluye todas las notificaciones enviadas por los juzgados a los procuradores.</t>
    </r>
  </si>
  <si>
    <t>Trimestre</t>
  </si>
  <si>
    <t>Desc CCAA Rmte</t>
  </si>
  <si>
    <t>Número Notificaciones Totales</t>
  </si>
  <si>
    <t>Número Notificaciones Totales (Sin Traslados)</t>
  </si>
  <si>
    <t>Número Traslados de Copia de Notificaciones</t>
  </si>
  <si>
    <t>Número Notificaciones Totales (Procurador)</t>
  </si>
  <si>
    <t>Primer Trimestre</t>
  </si>
  <si>
    <t>ANDALUCÍA</t>
  </si>
  <si>
    <t>ARAGÓN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</si>
  <si>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</si>
  <si>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</si>
  <si>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</si>
  <si>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</si>
  <si>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</si>
  <si>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</si>
  <si>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</si>
  <si>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</si>
  <si>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</si>
  <si>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</si>
  <si>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</si>
  <si>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</si>
  <si>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</si>
  <si>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</si>
  <si>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</si>
  <si>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</si>
  <si>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Escritos de trámite recibidos por comunidad autónoma</t>
  </si>
  <si>
    <r>
      <rPr>
        <b/>
        <sz val="9"/>
        <color theme="1"/>
        <rFont val="Helvetica"/>
      </rPr>
      <t>Número escritos trámite</t>
    </r>
    <r>
      <rPr>
        <sz val="9"/>
        <color theme="1"/>
        <rFont val="Helvetica"/>
      </rPr>
      <t>: número de escritos de trámite enviados por los distintos colectivos a los órganos judiciales desglosados por comunidad autónoma.</t>
    </r>
  </si>
  <si>
    <t>CCAA Órgano Judicial</t>
  </si>
  <si>
    <t>Número Escritos Trámite</t>
  </si>
  <si>
    <t>C.F. DE NAVARRA</t>
  </si>
  <si>
    <t>Escritos iniciadores recibidos por comunidad autónoma</t>
  </si>
  <si>
    <t>Desglose de los escritos iniciadores presentados por los colectivos en los órganos judiciales desglosados por su comunidad autónoma.</t>
  </si>
  <si>
    <r>
      <rPr>
        <b/>
        <sz val="9"/>
        <color theme="1"/>
        <rFont val="Helvetica"/>
      </rPr>
      <t>Número Escritos Iniciadores Totales</t>
    </r>
    <r>
      <rPr>
        <sz val="9"/>
        <color theme="1"/>
        <rFont val="Helvetica"/>
      </rPr>
      <t xml:space="preserve">: total de escritos iniciadores (asunto, ejecución, recursos de queja, partes hospitalarios, atestados, recursos de revisión de sentencia firme e iniciadores de juicio rápido. </t>
    </r>
  </si>
  <si>
    <r>
      <rPr>
        <b/>
        <sz val="9"/>
        <color theme="1"/>
        <rFont val="Helvetica"/>
      </rPr>
      <t>Número Escritos Iniciadores de Asunto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</si>
  <si>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de Ejecución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</si>
  <si>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Recursos Queja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</si>
  <si>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Partes Hospitalarios</t>
    </r>
    <r>
      <rPr>
        <sz val="9"/>
        <color theme="1"/>
        <rFont val="Helvetica"/>
      </rPr>
      <t>: partes hospitalarios presentados por los colectivos sanitarios a los órganos judiciales.</t>
    </r>
  </si>
  <si>
    <r>
      <rPr>
        <b/>
        <sz val="9"/>
        <color theme="1"/>
        <rFont val="Helvetica"/>
      </rPr>
      <t>Número Atestados</t>
    </r>
    <r>
      <rPr>
        <sz val="9"/>
        <color theme="1"/>
        <rFont val="Helvetica"/>
      </rPr>
      <t>: atestados presentados por las fuerzas y cuerpos de seguridad a los órganos judiciales.</t>
    </r>
  </si>
  <si>
    <r>
      <rPr>
        <b/>
        <sz val="9"/>
        <color theme="1"/>
        <rFont val="Helvetica"/>
      </rPr>
      <t>Número Recursos Revisión Sentencia Firme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</si>
  <si>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Juicio Rápid</t>
    </r>
    <r>
      <rPr>
        <sz val="9"/>
        <color theme="1"/>
        <rFont val="Helvetica"/>
      </rPr>
      <t xml:space="preserve">o: </t>
    </r>
  </si>
  <si>
    <t>Número Escritos Iniciadores Totales</t>
  </si>
  <si>
    <t>Número Escritos Iniciadores de Asunto</t>
  </si>
  <si>
    <t>Número Escritos Iniciadores de Ejecución</t>
  </si>
  <si>
    <t>Número Recursos Queja</t>
  </si>
  <si>
    <t>Número Partes Hospitalarios</t>
  </si>
  <si>
    <t>Número Atestados</t>
  </si>
  <si>
    <t>Número Recursos Revisión Sentencia Firme</t>
  </si>
  <si>
    <t>Número Escritos Iniciadores Juicio Rápido</t>
  </si>
  <si>
    <t>CANTABRIA</t>
  </si>
  <si>
    <t>PAÍS VASCO</t>
  </si>
  <si>
    <t>Número Personaciones</t>
  </si>
  <si>
    <t>Personaciones recibidas por comunidad autónoma</t>
  </si>
  <si>
    <t>Oficios emitidos por comunidad autónoma</t>
  </si>
  <si>
    <t>Número Oficios</t>
  </si>
  <si>
    <t>Expedientes de Seguimiento</t>
  </si>
  <si>
    <t>Año Petición</t>
  </si>
  <si>
    <t>Trimestre Petición</t>
  </si>
  <si>
    <t>C. Autónoma</t>
  </si>
  <si>
    <t>Cargador Web</t>
  </si>
  <si>
    <t>GISS - API de Servicios de Cargador</t>
  </si>
  <si>
    <t>Inside - API de Servicios de Cargador</t>
  </si>
  <si>
    <t>Expedientes Totales</t>
  </si>
  <si>
    <t>Andalucía</t>
  </si>
  <si>
    <t>Extremadura</t>
  </si>
  <si>
    <t>Galicia</t>
  </si>
  <si>
    <t>La Rioja</t>
  </si>
  <si>
    <t>Número de usuarios dados de alta</t>
  </si>
  <si>
    <t>Año Alta</t>
  </si>
  <si>
    <t>Trimestre Alta</t>
  </si>
  <si>
    <t>Clasificación</t>
  </si>
  <si>
    <t>Tipología</t>
  </si>
  <si>
    <t>Número Usuarios/Entidades</t>
  </si>
  <si>
    <t>Entidades</t>
  </si>
  <si>
    <t>Asesoría Jurídica Ayuntamiento</t>
  </si>
  <si>
    <t>Fuerzas y Cuerpos de Seguridad - Policía Local</t>
  </si>
  <si>
    <t>Hospitales y Centros hospitalarios - Hospitales Privados</t>
  </si>
  <si>
    <t>Hospitales y Centros hospitalarios - Hospitales Públicos</t>
  </si>
  <si>
    <t>Instituciones Penitenciarias - Centro Penitenciarios</t>
  </si>
  <si>
    <t>Ministerio Fiscal</t>
  </si>
  <si>
    <t>Organo Judicial</t>
  </si>
  <si>
    <t>Otros Organismos</t>
  </si>
  <si>
    <t>Serv. Jur. Universidades</t>
  </si>
  <si>
    <t>Usuarios</t>
  </si>
  <si>
    <t>Abogado</t>
  </si>
  <si>
    <t>Abogado de Comunidad/Personal autorizado</t>
  </si>
  <si>
    <t>Abogado del Estado sustituto Guardia Civil</t>
  </si>
  <si>
    <t>Abogado del Estado sustituto Policía Nacional</t>
  </si>
  <si>
    <t>Abogado del Estado sustituto de FOGASA</t>
  </si>
  <si>
    <t>Abogado del Estado sustituto del SEPE</t>
  </si>
  <si>
    <t>Abogado del Estado/Personal Autorizado</t>
  </si>
  <si>
    <t>Admin. Cortes Generales/Asambleas Legislativas</t>
  </si>
  <si>
    <t>Administrador AAPP</t>
  </si>
  <si>
    <t>Administrador Abogacía Estado del SEPE</t>
  </si>
  <si>
    <t>Administrador Abogado Comunidad</t>
  </si>
  <si>
    <t>Administrador Abogado Seguridad Social</t>
  </si>
  <si>
    <t>Administrador Abogados</t>
  </si>
  <si>
    <t>Administrador Asesoría Jurídica Ayto</t>
  </si>
  <si>
    <t>Administrador Colegios Profesionales</t>
  </si>
  <si>
    <t>Administrador Concursal</t>
  </si>
  <si>
    <t>Administrador Delegación de Procuradores</t>
  </si>
  <si>
    <t>Administrador FyCS</t>
  </si>
  <si>
    <t>Administrador Hospitales y Centros sanitarios</t>
  </si>
  <si>
    <t>Administrador Instituciones Penitenciarias</t>
  </si>
  <si>
    <t>Administrador Otros Organismos</t>
  </si>
  <si>
    <t>Administrador Serv. Jur. Universidad</t>
  </si>
  <si>
    <t>Administrador de Organos Judiciales</t>
  </si>
  <si>
    <t>Facultativo Hospitales y Centros sanitarios</t>
  </si>
  <si>
    <t>Facultativo-colaborador IML/Toxicológico</t>
  </si>
  <si>
    <t>Fiscal</t>
  </si>
  <si>
    <t>Gestor Asesoría Jurídica Ayto</t>
  </si>
  <si>
    <t>Gestor del SJSS</t>
  </si>
  <si>
    <t>Graduado Social</t>
  </si>
  <si>
    <t>Juez eCodex</t>
  </si>
  <si>
    <t>Letrado Admon Justicia</t>
  </si>
  <si>
    <t>Letrado Ayuntamiento</t>
  </si>
  <si>
    <t>Letrado Serv. Jur. Dip. Prov./Cons. Ins./Cabildo</t>
  </si>
  <si>
    <t>Letrado Serv. Jur. Otros Organismos</t>
  </si>
  <si>
    <t>Letrado Serv. Jur. Universidad</t>
  </si>
  <si>
    <t>Letrado de la Seguridad Social</t>
  </si>
  <si>
    <t>Letrado de la Seguridad Social/TGSS</t>
  </si>
  <si>
    <t>Oficial Designado</t>
  </si>
  <si>
    <t>Oficial Fiscal</t>
  </si>
  <si>
    <t>Oficial de Reparto</t>
  </si>
  <si>
    <t>Oficial Órgano</t>
  </si>
  <si>
    <t>Personal Abogacía Comunidad</t>
  </si>
  <si>
    <t>Personal Abogacía Estado AEAT</t>
  </si>
  <si>
    <t>Personal Autorizado</t>
  </si>
  <si>
    <t>Personal Centro Penitenciario</t>
  </si>
  <si>
    <t>Personal Colegios Profesionales</t>
  </si>
  <si>
    <t>Personal Habilitado TGSS</t>
  </si>
  <si>
    <t>Personal Habilitado del SJSS</t>
  </si>
  <si>
    <t>Personal Hospitales y Centros sanitarios</t>
  </si>
  <si>
    <t>Personal Serv. Jur. Dip. Prov./Cons. Ins./Cabildo</t>
  </si>
  <si>
    <t>Personal Serv. Jur. Otros Organismos</t>
  </si>
  <si>
    <t>Personal Serv. Jur. Universidad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</si>
  <si>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</si>
  <si>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</si>
  <si>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</si>
  <si>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</si>
  <si>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</si>
  <si>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 la Abogacía del Estado del SEPE</t>
  </si>
  <si>
    <t>Personal del Servicio</t>
  </si>
  <si>
    <t>Personal del Servicio sólo escritos</t>
  </si>
  <si>
    <t>Personal hospitales IIPP</t>
  </si>
  <si>
    <t>Procurador</t>
  </si>
  <si>
    <t>Profesional FyCS</t>
  </si>
  <si>
    <t>Profesional de Vigilancia Aduanera</t>
  </si>
  <si>
    <t>Responsable Centro Penitenciario</t>
  </si>
  <si>
    <t>Responsable de la CAJG</t>
  </si>
  <si>
    <t>Responsable del Servicio</t>
  </si>
  <si>
    <t>Número Usuarios/ Entidades</t>
  </si>
  <si>
    <t>Número de usuarios activos</t>
  </si>
  <si>
    <t>Abogacia General de la Comunidad</t>
  </si>
  <si>
    <t>Abogacia General del Estado</t>
  </si>
  <si>
    <t>Abogacia del Estado de Consorcio de Comp Seguros</t>
  </si>
  <si>
    <t>Abogacia del Estado de S.Publico de Empleo Estatal</t>
  </si>
  <si>
    <t>Abogacia del Estado de la Agencia Tributaria</t>
  </si>
  <si>
    <t>Abogacia del Estado de la Guardia Civil</t>
  </si>
  <si>
    <t>Abogacia del Estado del Fondo de Garantia Salarial</t>
  </si>
  <si>
    <t>Abogacía del Estado de Policía Nacional</t>
  </si>
  <si>
    <t>Administraciones Públicas</t>
  </si>
  <si>
    <t>Administradores Lexnet</t>
  </si>
  <si>
    <t>Buzón envío oficios Geiser</t>
  </si>
  <si>
    <t>Buzón envíos BIOPER</t>
  </si>
  <si>
    <t>Colectivo Administradores Concursales</t>
  </si>
  <si>
    <t>Colegio de Abogados</t>
  </si>
  <si>
    <t>Colegio de Procuradores</t>
  </si>
  <si>
    <t>Colegios de Profesionales - Colegios de Abogados</t>
  </si>
  <si>
    <t>Colegios de Profesionales - Colegios de Graduados</t>
  </si>
  <si>
    <t>Colegios de Profesionales - Colegios de Procuradores</t>
  </si>
  <si>
    <t>Colegios de Profesionales - Consejos</t>
  </si>
  <si>
    <t>Comisión de Asistencia Jurídica Gratuita</t>
  </si>
  <si>
    <t>Cortes Generales/Asambleas Legislativas</t>
  </si>
  <si>
    <t>ECODEX</t>
  </si>
  <si>
    <t>Fuerzas y Cuerpos de Seguridad</t>
  </si>
  <si>
    <t>Fuerzas y Cuerpos de Seguridad - CNP</t>
  </si>
  <si>
    <t>Fuerzas y Cuerpos de Seguridad - Guardia Civil</t>
  </si>
  <si>
    <t>Fuerzas y Cuerpos de Seguridad - Otros Policía Judicial</t>
  </si>
  <si>
    <t>Fuerzas y Cuerpos de Seguridad - Policía Autonómica</t>
  </si>
  <si>
    <t>Graduados Sociales</t>
  </si>
  <si>
    <t>Hospitales y Centros hospitalarios - Att Primaria Privada</t>
  </si>
  <si>
    <t>Hospitales y Centros hospitalarios - Att Primaria Pública</t>
  </si>
  <si>
    <t>Hospitales y Centros hospitalarios - Gerencia de Asistencia Sanitaria</t>
  </si>
  <si>
    <t>Hospitales y Centros hospitalarios - Urgencias extra hospitalarias Públicas</t>
  </si>
  <si>
    <t>IML/Toxicológico</t>
  </si>
  <si>
    <t>Instituciones Penitenciarias - CIS</t>
  </si>
  <si>
    <t>Instituciones Penitenciarias - Centro Psiquiátrico</t>
  </si>
  <si>
    <t>Instituciones Penitenciarias - SGPMA</t>
  </si>
  <si>
    <t>Mediadores Concursales</t>
  </si>
  <si>
    <t>Peritos</t>
  </si>
  <si>
    <t>Sede Judicial Electronica</t>
  </si>
  <si>
    <t>Serv. Jur. Diput. Provincial</t>
  </si>
  <si>
    <t>Serv. Jur. Otros Organismos</t>
  </si>
  <si>
    <t>Servicio de Vigilancia Aduanera</t>
  </si>
  <si>
    <t>Servicios Juridicos de la Seguridad Social</t>
  </si>
  <si>
    <t>Tes. General de la Seguridad Social (provincial)</t>
  </si>
  <si>
    <t>Abogado Estado AEAT/Personal autorizado</t>
  </si>
  <si>
    <t>Abogado del Estado sustituto CCS</t>
  </si>
  <si>
    <t>Admin. Serv. Jur. Dip. Prov./Cons. Ins./Cabildo</t>
  </si>
  <si>
    <t>Administrador Abog. Estado Guardia Civil</t>
  </si>
  <si>
    <t>Administrador Abog. Estado Policía Nacional</t>
  </si>
  <si>
    <t>Administrador Abogacía Estado AEAT</t>
  </si>
  <si>
    <t>Administrador Abogacía Estado CCS</t>
  </si>
  <si>
    <t>Administrador Abogacía Estado FOGASA</t>
  </si>
  <si>
    <t>Administrador Abogado de Estado</t>
  </si>
  <si>
    <t>Administrador CAJG</t>
  </si>
  <si>
    <t>Administrador Fiscal</t>
  </si>
  <si>
    <t>Administrador Fiscalía Menores</t>
  </si>
  <si>
    <t>Administrador Gestion Accesos</t>
  </si>
  <si>
    <t>Administrador Graduado Social</t>
  </si>
  <si>
    <t>Administrador IML/Toxicologico</t>
  </si>
  <si>
    <t>Administrador OIP</t>
  </si>
  <si>
    <t>Administrador Procuradores</t>
  </si>
  <si>
    <t>Administrador Serv. Jur. Otros Organismos</t>
  </si>
  <si>
    <t>Administrador TGSS</t>
  </si>
  <si>
    <t>Administrador de Vigilancia Aduanera</t>
  </si>
  <si>
    <t>Fiscal de Menores</t>
  </si>
  <si>
    <t>Gestor Abog. Estado Guardia Civil</t>
  </si>
  <si>
    <t>Gestor Abogacía Estado AEAT</t>
  </si>
  <si>
    <t>Gestor Abogacía Estado CCS</t>
  </si>
  <si>
    <t>Gestor Abogacía Estado FOGASA</t>
  </si>
  <si>
    <t>Gestor Abogacía Estado SEPE</t>
  </si>
  <si>
    <t>Gestor Abogado Comunidad</t>
  </si>
  <si>
    <t>Gestor Abogado Estado</t>
  </si>
  <si>
    <t>Gestor TGSS</t>
  </si>
  <si>
    <t>Letrado Admon Justicia (Registro)</t>
  </si>
  <si>
    <t>Letrado Servicio Jurídico</t>
  </si>
  <si>
    <t>Oficial Habilitado</t>
  </si>
  <si>
    <t>Perito</t>
  </si>
  <si>
    <t>Personal Abogacía Estado CCS</t>
  </si>
  <si>
    <t>Personal Abogacía GC</t>
  </si>
  <si>
    <t>Personal Fiscalía Menores</t>
  </si>
  <si>
    <t>Personal Servicio Jurídico</t>
  </si>
  <si>
    <t>Sustituto Profesional</t>
  </si>
  <si>
    <t>Castilla y León</t>
  </si>
  <si>
    <t>Castilla-La Mancha</t>
  </si>
  <si>
    <t>Ciudad Autónoma de Ceuta</t>
  </si>
  <si>
    <t>Ciudad Autónoma de Melilla</t>
  </si>
  <si>
    <t>Comunidad Valenciana</t>
  </si>
  <si>
    <t>Comunidad de Madrid</t>
  </si>
  <si>
    <t>Illes Balears</t>
  </si>
  <si>
    <t>Principado de Asturias</t>
  </si>
  <si>
    <t>Región de Murcia</t>
  </si>
  <si>
    <t>ADMINISTRADOR_BUZON_GEISER</t>
  </si>
  <si>
    <t>En el primer Trimestre</t>
  </si>
  <si>
    <t>Fuente: Ministerio de Justicia</t>
  </si>
  <si>
    <t>Fuente</t>
  </si>
  <si>
    <t>Usuarios dados de alta en el trimestre</t>
  </si>
  <si>
    <t>Expedientes de seguimiento</t>
  </si>
  <si>
    <t>Escritos de trámite</t>
  </si>
  <si>
    <t>Escritos iniciadores</t>
  </si>
  <si>
    <t>Notificaciones</t>
  </si>
  <si>
    <t>Oficios</t>
  </si>
  <si>
    <t>Personaciones</t>
  </si>
  <si>
    <t>En este informe se refleja el número de usuarios o entidades dados de alta en la plataforma Lexnet que están activos y no dados de baja en el momento de ejecución del informe.</t>
  </si>
  <si>
    <t xml:space="preserve">En este informe se refleja el número de usuarios o entidades dados de alta en la plataforma Lexnet durante el periodo indicado y desglosados por su tipología. </t>
  </si>
  <si>
    <t>Se contemplan todas las altas realizadas, independientemente de si se han activado o dado de baja en la plataforma.</t>
  </si>
  <si>
    <t xml:space="preserve">Remisor telemático de expedientes administrativos. </t>
  </si>
  <si>
    <t xml:space="preserve">Estadísticas del intercambio de documentos entre el Ministerio de Justicia y los distintos organismos de la Administración Pública. </t>
  </si>
  <si>
    <t>Desglosados por la C. Autónoma del órgano judicial de destino del procedimiento.</t>
  </si>
  <si>
    <r>
      <rPr>
        <b/>
        <sz val="9"/>
        <color theme="1"/>
        <rFont val="Helvetica"/>
      </rPr>
      <t>Número personaciones</t>
    </r>
    <r>
      <rPr>
        <sz val="9"/>
        <color theme="1"/>
        <rFont val="Helvetica"/>
      </rPr>
      <t>: personaciones recibidas en los órganos judiciales desglosadas por comunidad autónoma del órgano judicial.</t>
    </r>
  </si>
  <si>
    <t>Número de oficios presentados por los órganos judiciales a la Administración Pública.</t>
  </si>
  <si>
    <t>Total</t>
  </si>
  <si>
    <t>Total Entidades</t>
  </si>
  <si>
    <t>Total Usuarios</t>
  </si>
  <si>
    <t>Total Primer Trimestre</t>
  </si>
  <si>
    <t>Total En el primer Trimestre</t>
  </si>
  <si>
    <r>
      <t>Usuarios activos 1</t>
    </r>
    <r>
      <rPr>
        <b/>
        <vertAlign val="superscript"/>
        <sz val="12"/>
        <color theme="3" tint="9.9978637043366805E-2"/>
        <rFont val="Verdana"/>
        <family val="2"/>
      </rPr>
      <t>er</t>
    </r>
    <r>
      <rPr>
        <b/>
        <sz val="12"/>
        <color theme="3" tint="9.9978637043366805E-2"/>
        <rFont val="Verdana"/>
        <family val="2"/>
      </rPr>
      <t xml:space="preserve"> Trimestre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</si>
</sst>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Helvetica"/>
    </font>
    <font>
      <b/>
      <sz val="9"/>
      <color theme="1"/>
      <name val="Helvetica"/>
    </font>
    <font>
      <b/>
      <sz val="10"/>
      <color theme="1"/>
      <name val="Calibri"/>
      <family val="2"/>
    </font>
    <font>
      <sz val="12"/>
      <name val="Verdana"/>
      <family val="2"/>
    </font>
    <font>
      <u/>
      <sz val="11"/>
      <color theme="10"/>
      <name val="Calibri"/>
      <family val="2"/>
    </font>
    <font>
      <b/>
      <sz val="12"/>
      <color rgb="FF0070C0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2"/>
      <color theme="3" tint="9.9978637043366805E-2"/>
      <name val="Verdana"/>
      <family val="2"/>
    </font>
    <font>
      <b/>
      <sz val="12"/>
      <color theme="3" tint="9.9978637043366805E-2"/>
      <name val="Verdana"/>
      <family val="2"/>
    </font>
    <font>
      <sz val="11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Verdana"/>
      <family val="2"/>
    </font>
    <font>
      <b/>
      <vertAlign val="superscript"/>
      <sz val="12"/>
      <color theme="3" tint="9.9978637043366805E-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3" borderId="0" xfId="0" applyFont="1" applyFill="1"/>
    <xf numFmtId="0" fontId="7" fillId="3" borderId="0" xfId="1" applyFont="1" applyFill="1" applyBorder="1" applyAlignment="1" applyProtection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2" applyFont="1" applyFill="1"/>
    <xf numFmtId="0" fontId="1" fillId="3" borderId="0" xfId="2" applyFill="1"/>
    <xf numFmtId="0" fontId="0" fillId="0" borderId="2" xfId="0" applyBorder="1"/>
    <xf numFmtId="0" fontId="4" fillId="0" borderId="3" xfId="0" applyFont="1" applyBorder="1" applyAlignment="1">
      <alignment horizontal="left" vertical="top"/>
    </xf>
    <xf numFmtId="0" fontId="0" fillId="0" borderId="4" xfId="0" applyBorder="1"/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3" xfId="0" applyBorder="1"/>
    <xf numFmtId="0" fontId="0" fillId="0" borderId="1" xfId="0" applyBorder="1"/>
    <xf numFmtId="0" fontId="2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2" borderId="17" xfId="0" applyFont="1" applyFill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/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3" xfId="0" applyFont="1" applyBorder="1"/>
    <xf numFmtId="0" fontId="16" fillId="0" borderId="2" xfId="0" applyFont="1" applyBorder="1"/>
    <xf numFmtId="3" fontId="16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5" fillId="2" borderId="23" xfId="0" applyFont="1" applyFill="1" applyBorder="1" applyAlignment="1">
      <alignment horizontal="center" vertical="center" wrapText="1"/>
    </xf>
    <xf numFmtId="0" fontId="19" fillId="3" borderId="0" xfId="2" applyFont="1" applyFill="1"/>
    <xf numFmtId="0" fontId="20" fillId="3" borderId="0" xfId="1" applyFont="1" applyFill="1" applyAlignment="1" applyProtection="1">
      <alignment vertical="center"/>
    </xf>
    <xf numFmtId="0" fontId="20" fillId="3" borderId="0" xfId="1" applyFont="1" applyFill="1" applyAlignment="1" applyProtection="1"/>
    <xf numFmtId="0" fontId="21" fillId="3" borderId="0" xfId="0" applyFont="1" applyFill="1"/>
    <xf numFmtId="0" fontId="21" fillId="3" borderId="0" xfId="2" applyFont="1" applyFill="1"/>
    <xf numFmtId="0" fontId="22" fillId="3" borderId="0" xfId="0" applyFont="1" applyFill="1"/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0" fontId="17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6" fillId="0" borderId="21" xfId="0" applyFont="1" applyBorder="1"/>
    <xf numFmtId="3" fontId="16" fillId="0" borderId="21" xfId="0" applyNumberFormat="1" applyFont="1" applyBorder="1"/>
    <xf numFmtId="0" fontId="15" fillId="4" borderId="25" xfId="0" applyFont="1" applyFill="1" applyBorder="1" applyAlignment="1">
      <alignment horizontal="center"/>
    </xf>
    <xf numFmtId="0" fontId="15" fillId="4" borderId="25" xfId="0" applyFont="1" applyFill="1" applyBorder="1"/>
    <xf numFmtId="3" fontId="15" fillId="4" borderId="25" xfId="0" applyNumberFormat="1" applyFont="1" applyFill="1" applyBorder="1"/>
    <xf numFmtId="3" fontId="0" fillId="0" borderId="0" xfId="0" applyNumberFormat="1"/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3" fontId="15" fillId="2" borderId="28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3" fontId="16" fillId="0" borderId="6" xfId="0" applyNumberFormat="1" applyFont="1" applyFill="1" applyBorder="1"/>
    <xf numFmtId="3" fontId="16" fillId="0" borderId="6" xfId="0" applyNumberFormat="1" applyFont="1" applyBorder="1" applyAlignment="1">
      <alignment horizontal="right"/>
    </xf>
  </cellXfs>
  <cellStyles count="3">
    <cellStyle name="Hipervínculo" xfId="1" builtinId="8"/>
    <cellStyle name="Normal" xfId="0" builtinId="0"/>
    <cellStyle name="Normal 2" xfId="2" xr:uid="{BB8FA561-0359-40BC-A123-A2151757C005}"/>
  </cellStyles>
  <dxfs count="1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3" tint="0.24994659260841701"/>
        </top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3" tint="0.24994659260841701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84AD79-C0D7-4663-88C3-574902BDA3B0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Primer Trimestre 2026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21D925-0CFE-435D-BB08-E3F8282D7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28575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E079-2710-4315-A34B-464D81D33923}"/>
            </a:ext>
          </a:extLst>
        </xdr:cNvPr>
        <xdr:cNvSpPr/>
      </xdr:nvSpPr>
      <xdr:spPr>
        <a:xfrm>
          <a:off x="10315575" y="466725"/>
          <a:ext cx="790575" cy="52493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9</xdr:col>
      <xdr:colOff>38100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90DD2-77C0-4DEC-AD37-6804FBE707D4}"/>
            </a:ext>
          </a:extLst>
        </xdr:cNvPr>
        <xdr:cNvSpPr/>
      </xdr:nvSpPr>
      <xdr:spPr>
        <a:xfrm>
          <a:off x="6096000" y="228600"/>
          <a:ext cx="80010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190500</xdr:rowOff>
    </xdr:from>
    <xdr:to>
      <xdr:col>8</xdr:col>
      <xdr:colOff>687915</xdr:colOff>
      <xdr:row>3</xdr:row>
      <xdr:rowOff>77258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45BA2-34C1-4D5E-8969-C25FFEC8EA92}"/>
            </a:ext>
          </a:extLst>
        </xdr:cNvPr>
        <xdr:cNvSpPr/>
      </xdr:nvSpPr>
      <xdr:spPr>
        <a:xfrm>
          <a:off x="11220450" y="1905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2</xdr:row>
      <xdr:rowOff>315383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589-F3DA-494A-BF83-63E7E5724DB5}"/>
            </a:ext>
          </a:extLst>
        </xdr:cNvPr>
        <xdr:cNvSpPr/>
      </xdr:nvSpPr>
      <xdr:spPr>
        <a:xfrm>
          <a:off x="59531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716490</xdr:colOff>
      <xdr:row>4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7E5BD-9F08-4BEC-9140-C2A347EE833F}"/>
            </a:ext>
          </a:extLst>
        </xdr:cNvPr>
        <xdr:cNvSpPr/>
      </xdr:nvSpPr>
      <xdr:spPr>
        <a:xfrm>
          <a:off x="13449300" y="4572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3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73558-428F-43BD-B84E-BB853F87EF0F}"/>
            </a:ext>
          </a:extLst>
        </xdr:cNvPr>
        <xdr:cNvSpPr/>
      </xdr:nvSpPr>
      <xdr:spPr>
        <a:xfrm>
          <a:off x="60293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38100</xdr:colOff>
      <xdr:row>3</xdr:row>
      <xdr:rowOff>28575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2BFF2-97E8-4FDE-A660-17A19B42C69D}"/>
            </a:ext>
          </a:extLst>
        </xdr:cNvPr>
        <xdr:cNvSpPr/>
      </xdr:nvSpPr>
      <xdr:spPr>
        <a:xfrm>
          <a:off x="8629650" y="266700"/>
          <a:ext cx="800100" cy="57150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</xdr:rowOff>
    </xdr:from>
    <xdr:to>
      <xdr:col>5</xdr:col>
      <xdr:colOff>666750</xdr:colOff>
      <xdr:row>3</xdr:row>
      <xdr:rowOff>133351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9C56A-59D4-4B14-A724-A1BF77CD68D5}"/>
            </a:ext>
          </a:extLst>
        </xdr:cNvPr>
        <xdr:cNvSpPr/>
      </xdr:nvSpPr>
      <xdr:spPr>
        <a:xfrm>
          <a:off x="5676900" y="266701"/>
          <a:ext cx="666750" cy="51435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38100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AB309-BCCB-40AA-96AD-A8DD513AAB55}"/>
            </a:ext>
          </a:extLst>
        </xdr:cNvPr>
        <xdr:cNvSpPr/>
      </xdr:nvSpPr>
      <xdr:spPr>
        <a:xfrm>
          <a:off x="9363075" y="466725"/>
          <a:ext cx="800100" cy="485775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CDBB79-41C0-40F7-A8EF-5DB77F901B22}" name="Tabla5" displayName="Tabla5" ref="A11:G30" totalsRowCount="1" headerRowDxfId="126" dataDxfId="124" totalsRowDxfId="123" headerRowBorderDxfId="125" totalsRowBorderDxfId="122">
  <autoFilter ref="A11:G29" xr:uid="{B2CDBB79-41C0-40F7-A8EF-5DB77F901B22}"/>
  <tableColumns count="7">
    <tableColumn id="1" xr3:uid="{B654DE60-0984-43E2-A74E-62267367EB90}" name="Año" totalsRowLabel="Total" dataDxfId="121" totalsRowDxfId="36"/>
    <tableColumn id="2" xr3:uid="{2A974F21-417A-47CD-A9B3-DA52160D91E8}" name="Trimestre" dataDxfId="120" totalsRowDxfId="35"/>
    <tableColumn id="3" xr3:uid="{ECD4DE6F-46ED-4EEF-A74C-CB4E303FEDA8}" name="Desc CCAA Rmte" dataDxfId="119" totalsRowDxfId="34"/>
    <tableColumn id="4" xr3:uid="{612CABD8-46AF-4D23-97B0-36457A95C496}" name="Número Notificaciones Totales" totalsRowFunction="sum" dataDxfId="118" totalsRowDxfId="33"/>
    <tableColumn id="5" xr3:uid="{4F75AAD0-1EC2-4A8B-8D8C-87BFD7CB038F}" name="Número Notificaciones Totales (Sin Traslados)" totalsRowFunction="sum" dataDxfId="117" totalsRowDxfId="32"/>
    <tableColumn id="6" xr3:uid="{708AFC8B-B24B-4AAA-9339-74629BFE3A6C}" name="Número Traslados de Copia de Notificaciones" totalsRowFunction="sum" dataDxfId="116" totalsRowDxfId="31"/>
    <tableColumn id="7" xr3:uid="{4A27C685-83E6-486C-B737-914C3BA4D499}" name="Número Notificaciones Totales (Procurador)" totalsRowFunction="sum" dataDxfId="115" totalsRow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A5F45-EBA7-4593-9BC2-77F2AECD58C5}" name="Tabla1" displayName="Tabla1" ref="A6:D26" totalsRowCount="1" headerRowDxfId="114" dataDxfId="113" totalsRowDxfId="112" totalsRowBorderDxfId="111">
  <autoFilter ref="A6:D25" xr:uid="{827A5F45-EBA7-4593-9BC2-77F2AECD58C5}"/>
  <tableColumns count="4">
    <tableColumn id="1" xr3:uid="{1F23712A-8C9B-4EF1-8410-2639154D884F}" name="Año" totalsRowLabel="Total" dataDxfId="110" totalsRowDxfId="29"/>
    <tableColumn id="2" xr3:uid="{2DEEA360-0DA1-4CAC-A3D7-5E9D493D9D75}" name="Trimestre" dataDxfId="109" totalsRowDxfId="28"/>
    <tableColumn id="3" xr3:uid="{E5BA78E2-C370-4680-8E80-103F7E1009D0}" name="CCAA Órgano Judicial" dataDxfId="108" totalsRowDxfId="27"/>
    <tableColumn id="4" xr3:uid="{0FA05E8B-4BCB-4ABE-9F11-E060DC3C1951}" name="Número Escritos Trámite" totalsRowFunction="sum" dataDxfId="107" totalsRow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92B69-1FE5-4BFF-9D82-894E67EB2356}" name="Tabla2" displayName="Tabla2" ref="A14:K36" totalsRowCount="1" headerRowDxfId="106" dataDxfId="104" headerRowBorderDxfId="105" totalsRowBorderDxfId="103">
  <autoFilter ref="A14:K35" xr:uid="{A1792B69-1FE5-4BFF-9D82-894E67EB2356}"/>
  <tableColumns count="11">
    <tableColumn id="1" xr3:uid="{343E4529-4EA0-4343-9703-C7BC2D45A8D3}" name="Año" totalsRowLabel="Total" dataDxfId="102" totalsRowDxfId="25"/>
    <tableColumn id="2" xr3:uid="{D10E00AF-0A57-4573-B869-58CBEDBEBC3B}" name="Trimestre" dataDxfId="101" totalsRowDxfId="24"/>
    <tableColumn id="3" xr3:uid="{59DF4361-32A0-41E9-BB4A-F9B3B46D2316}" name="CCAA Órgano Judicial" dataDxfId="100" totalsRowDxfId="23"/>
    <tableColumn id="4" xr3:uid="{B9C6DD67-C967-484C-B560-5BE8703566DA}" name="Número Escritos Iniciadores Totales" totalsRowFunction="sum" dataDxfId="99" totalsRowDxfId="22"/>
    <tableColumn id="5" xr3:uid="{A8AF6F7F-AF67-4404-BC10-BF2E69342ED9}" name="Número Escritos Iniciadores de Asunto" totalsRowFunction="sum" dataDxfId="98" totalsRowDxfId="21"/>
    <tableColumn id="6" xr3:uid="{06717DE1-AFA7-4F52-A3F8-40D99C61F092}" name="Número Escritos Iniciadores de Ejecución" totalsRowFunction="sum" dataDxfId="97" totalsRowDxfId="20"/>
    <tableColumn id="7" xr3:uid="{73FA370D-B6B7-46C9-9411-965E096973DD}" name="Número Recursos Queja" totalsRowFunction="sum" dataDxfId="96" totalsRowDxfId="19"/>
    <tableColumn id="8" xr3:uid="{195611C8-C1A0-4C92-93FB-EBBFA3D355DC}" name="Número Partes Hospitalarios" totalsRowFunction="sum" dataDxfId="95" totalsRowDxfId="18"/>
    <tableColumn id="9" xr3:uid="{8DD53392-9CE8-41BD-B963-0F7012120325}" name="Número Atestados" totalsRowFunction="sum" dataDxfId="94" totalsRowDxfId="17"/>
    <tableColumn id="10" xr3:uid="{E5DEB3D1-B934-4C9D-9629-C52DB9074254}" name="Número Recursos Revisión Sentencia Firme" totalsRowFunction="sum" dataDxfId="93" totalsRowDxfId="16"/>
    <tableColumn id="11" xr3:uid="{365BFB26-906A-45C5-A6A0-F167A99B3F65}" name="Número Escritos Iniciadores Juicio Rápido" totalsRowFunction="sum" dataDxfId="92" totalsRowDxfId="1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A775B-0F24-43E4-ACB2-B8ACB0A068DC}" name="Tabla3" displayName="Tabla3" ref="A5:D24" totalsRowCount="1" headerRowDxfId="91" dataDxfId="89" headerRowBorderDxfId="90" totalsRowBorderDxfId="88">
  <autoFilter ref="A5:D23" xr:uid="{ED8A775B-0F24-43E4-ACB2-B8ACB0A068DC}"/>
  <tableColumns count="4">
    <tableColumn id="1" xr3:uid="{97E40838-E205-4C32-AA66-B21297FCD6D2}" name="Año" totalsRowLabel="Total" dataDxfId="87" totalsRowDxfId="14"/>
    <tableColumn id="2" xr3:uid="{0BE2A4A2-7EB4-415C-9C85-1192F6606F39}" name="Trimestre" dataDxfId="86" totalsRowDxfId="13"/>
    <tableColumn id="3" xr3:uid="{F824D057-F474-40D4-83F9-D91BFEB2A3C0}" name="CCAA Órgano Judicial" dataDxfId="85" totalsRowDxfId="12"/>
    <tableColumn id="4" xr3:uid="{9323B579-7604-48F3-9F3E-AB62424F1F1E}" name="Número Personaciones" totalsRowFunction="sum" dataDxfId="84" totalsRowDxfId="1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3427F1-3FA3-4072-83B2-3829E02E005A}" name="Tabla7" displayName="Tabla7" ref="A7:E88" totalsRowShown="0" headerRowDxfId="64" dataDxfId="62" totalsRowDxfId="61" headerRowBorderDxfId="63" totalsRowBorderDxfId="60">
  <autoFilter ref="A7:E88" xr:uid="{8B3427F1-3FA3-4072-83B2-3829E02E005A}"/>
  <sortState xmlns:xlrd2="http://schemas.microsoft.com/office/spreadsheetml/2017/richdata2" ref="A8:E88">
    <sortCondition ref="B7:B88"/>
  </sortState>
  <tableColumns count="5">
    <tableColumn id="1" xr3:uid="{481200B9-9A80-4292-B866-95785F25F750}" name="Año Alta" dataDxfId="59" totalsRowDxfId="58"/>
    <tableColumn id="2" xr3:uid="{992DF94E-8312-472A-9BBC-0628DAE85FE2}" name="Trimestre Alta" dataDxfId="57" totalsRowDxfId="56"/>
    <tableColumn id="3" xr3:uid="{E0A02B32-A509-48D5-BDE5-0860062F55F6}" name="Clasificación" dataDxfId="55" totalsRowDxfId="54"/>
    <tableColumn id="4" xr3:uid="{9F590627-F02A-4066-9628-4042D89C5DD5}" name="Tipología" dataDxfId="53" totalsRowDxfId="52"/>
    <tableColumn id="5" xr3:uid="{F9794933-6A3A-4778-BB3C-75FCA232454A}" name="Número Usuarios/ Entidades" dataDxfId="51" totalsRowDxfId="5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2BEB9-E82E-4BBC-8A0A-05997FD9ADBA}" name="Tabla4" displayName="Tabla4" ref="A5:D21" totalsRowCount="1" headerRowDxfId="83" dataDxfId="82" totalsRowBorderDxfId="81">
  <autoFilter ref="A5:D20" xr:uid="{0EB2BEB9-E82E-4BBC-8A0A-05997FD9ADBA}"/>
  <tableColumns count="4">
    <tableColumn id="1" xr3:uid="{F7B3648E-3A50-4149-911E-9C2A3AD16596}" name="Año" totalsRowLabel="Total" dataDxfId="80" totalsRowDxfId="10"/>
    <tableColumn id="2" xr3:uid="{FCF23A53-AF9B-4BD9-8F52-6BE2A0216FCC}" name="Trimestre" dataDxfId="79" totalsRowDxfId="9"/>
    <tableColumn id="3" xr3:uid="{81F0B10A-8466-402A-96F4-7084DA580FC0}" name="CCAA Órgano Judicial" dataDxfId="78" totalsRowDxfId="8"/>
    <tableColumn id="4" xr3:uid="{6C889303-74FC-46B9-BB76-921046602C5A}" name="Número Oficios" totalsRowFunction="sum" dataDxfId="77" totalsRowDxfId="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A98B8C-E3BD-4014-A0FE-795CCAD99634}" name="Tabla6" displayName="Tabla6" ref="A8:G22" totalsRowCount="1" headerRowDxfId="76" dataDxfId="74" totalsRowDxfId="73" headerRowBorderDxfId="75" totalsRowBorderDxfId="72">
  <autoFilter ref="A8:G21" xr:uid="{96A98B8C-E3BD-4014-A0FE-795CCAD99634}"/>
  <tableColumns count="7">
    <tableColumn id="1" xr3:uid="{5EFCD9C8-EB58-4A82-8A43-16D8B9F83BDE}" name="Año Petición" totalsRowLabel="Total" dataDxfId="71" totalsRowDxfId="6"/>
    <tableColumn id="2" xr3:uid="{B2E76D58-5A1E-483F-BE50-2F55906B28FA}" name="Trimestre Petición" dataDxfId="70" totalsRowDxfId="5"/>
    <tableColumn id="3" xr3:uid="{79351306-70FD-4022-83BB-886ACFF2E80C}" name="C. Autónoma" dataDxfId="69" totalsRowDxfId="4"/>
    <tableColumn id="4" xr3:uid="{19E5BBA2-D6EF-4FF8-9A08-FB765E5105C7}" name="Cargador Web" totalsRowFunction="sum" dataDxfId="68" totalsRowDxfId="3"/>
    <tableColumn id="5" xr3:uid="{F71A4C49-9F46-4BC1-84C3-9D3C49A2782C}" name="GISS - API de Servicios de Cargador" totalsRowFunction="sum" dataDxfId="67" totalsRowDxfId="2"/>
    <tableColumn id="6" xr3:uid="{0FCBF622-32D7-4460-A91D-81E40420409F}" name="Inside - API de Servicios de Cargador" totalsRowFunction="sum" dataDxfId="66" totalsRowDxfId="1"/>
    <tableColumn id="7" xr3:uid="{00822CE9-79F0-4F7C-BD67-BC957DBEC6EB}" name="Expedientes Totales" totalsRowFunction="sum" dataDxfId="65" totalsRowDxfId="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4C3817-4029-4F2E-825F-C93D4AC8E829}" name="Tabla8" displayName="Tabla8" ref="A6:E168" totalsRowShown="0" headerRowDxfId="49" headerRowBorderDxfId="48" totalsRowBorderDxfId="47">
  <autoFilter ref="A6:E168" xr:uid="{AE4C3817-4029-4F2E-825F-C93D4AC8E829}"/>
  <tableColumns count="5">
    <tableColumn id="6" xr3:uid="{72FC4850-CCAB-4A9D-8DA5-03E853CA74C9}" name="Año" dataDxfId="46" totalsRowDxfId="45"/>
    <tableColumn id="1" xr3:uid="{E964BD49-EDC4-43F1-9D58-D22458805C2A}" name="Trimestre" dataDxfId="44" totalsRowDxfId="43"/>
    <tableColumn id="2" xr3:uid="{7F323BA5-A5EA-49EB-9171-60128B70361F}" name="Clasificación" dataDxfId="42" totalsRowDxfId="41"/>
    <tableColumn id="3" xr3:uid="{87EDA931-BF98-486B-ABC4-50279A08E6AE}" name="Tipología" dataDxfId="40" totalsRowDxfId="39"/>
    <tableColumn id="4" xr3:uid="{DB593E27-73B3-4195-AF41-FCB7B810DEFF}" name="Número Usuarios/Entidades" dataDxfId="38" totalsRowDxfId="3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266-4AD2-4A2C-8BAA-EDEE44ED21B0}">
  <dimension ref="A11:F27"/>
  <sheetViews>
    <sheetView tabSelected="1" workbookViewId="0">
      <selection activeCell="A10" sqref="A10"/>
    </sheetView>
  </sheetViews>
  <sheetFormatPr baseColWidth="10" defaultRowHeight="15" x14ac:dyDescent="0.25"/>
  <cols>
    <col min="1" max="2" width="11.42578125" style="8"/>
    <col min="3" max="3" width="15.85546875" style="8" bestFit="1" customWidth="1"/>
    <col min="4" max="258" width="11.42578125" style="8"/>
    <col min="259" max="259" width="15.85546875" style="8" bestFit="1" customWidth="1"/>
    <col min="260" max="514" width="11.42578125" style="8"/>
    <col min="515" max="515" width="15.85546875" style="8" bestFit="1" customWidth="1"/>
    <col min="516" max="770" width="11.42578125" style="8"/>
    <col min="771" max="771" width="15.85546875" style="8" bestFit="1" customWidth="1"/>
    <col min="772" max="1026" width="11.42578125" style="8"/>
    <col min="1027" max="1027" width="15.85546875" style="8" bestFit="1" customWidth="1"/>
    <col min="1028" max="1282" width="11.42578125" style="8"/>
    <col min="1283" max="1283" width="15.85546875" style="8" bestFit="1" customWidth="1"/>
    <col min="1284" max="1538" width="11.42578125" style="8"/>
    <col min="1539" max="1539" width="15.85546875" style="8" bestFit="1" customWidth="1"/>
    <col min="1540" max="1794" width="11.42578125" style="8"/>
    <col min="1795" max="1795" width="15.85546875" style="8" bestFit="1" customWidth="1"/>
    <col min="1796" max="2050" width="11.42578125" style="8"/>
    <col min="2051" max="2051" width="15.85546875" style="8" bestFit="1" customWidth="1"/>
    <col min="2052" max="2306" width="11.42578125" style="8"/>
    <col min="2307" max="2307" width="15.85546875" style="8" bestFit="1" customWidth="1"/>
    <col min="2308" max="2562" width="11.42578125" style="8"/>
    <col min="2563" max="2563" width="15.85546875" style="8" bestFit="1" customWidth="1"/>
    <col min="2564" max="2818" width="11.42578125" style="8"/>
    <col min="2819" max="2819" width="15.85546875" style="8" bestFit="1" customWidth="1"/>
    <col min="2820" max="3074" width="11.42578125" style="8"/>
    <col min="3075" max="3075" width="15.85546875" style="8" bestFit="1" customWidth="1"/>
    <col min="3076" max="3330" width="11.42578125" style="8"/>
    <col min="3331" max="3331" width="15.85546875" style="8" bestFit="1" customWidth="1"/>
    <col min="3332" max="3586" width="11.42578125" style="8"/>
    <col min="3587" max="3587" width="15.85546875" style="8" bestFit="1" customWidth="1"/>
    <col min="3588" max="3842" width="11.42578125" style="8"/>
    <col min="3843" max="3843" width="15.85546875" style="8" bestFit="1" customWidth="1"/>
    <col min="3844" max="4098" width="11.42578125" style="8"/>
    <col min="4099" max="4099" width="15.85546875" style="8" bestFit="1" customWidth="1"/>
    <col min="4100" max="4354" width="11.42578125" style="8"/>
    <col min="4355" max="4355" width="15.85546875" style="8" bestFit="1" customWidth="1"/>
    <col min="4356" max="4610" width="11.42578125" style="8"/>
    <col min="4611" max="4611" width="15.85546875" style="8" bestFit="1" customWidth="1"/>
    <col min="4612" max="4866" width="11.42578125" style="8"/>
    <col min="4867" max="4867" width="15.85546875" style="8" bestFit="1" customWidth="1"/>
    <col min="4868" max="5122" width="11.42578125" style="8"/>
    <col min="5123" max="5123" width="15.85546875" style="8" bestFit="1" customWidth="1"/>
    <col min="5124" max="5378" width="11.42578125" style="8"/>
    <col min="5379" max="5379" width="15.85546875" style="8" bestFit="1" customWidth="1"/>
    <col min="5380" max="5634" width="11.42578125" style="8"/>
    <col min="5635" max="5635" width="15.85546875" style="8" bestFit="1" customWidth="1"/>
    <col min="5636" max="5890" width="11.42578125" style="8"/>
    <col min="5891" max="5891" width="15.85546875" style="8" bestFit="1" customWidth="1"/>
    <col min="5892" max="6146" width="11.42578125" style="8"/>
    <col min="6147" max="6147" width="15.85546875" style="8" bestFit="1" customWidth="1"/>
    <col min="6148" max="6402" width="11.42578125" style="8"/>
    <col min="6403" max="6403" width="15.85546875" style="8" bestFit="1" customWidth="1"/>
    <col min="6404" max="6658" width="11.42578125" style="8"/>
    <col min="6659" max="6659" width="15.85546875" style="8" bestFit="1" customWidth="1"/>
    <col min="6660" max="6914" width="11.42578125" style="8"/>
    <col min="6915" max="6915" width="15.85546875" style="8" bestFit="1" customWidth="1"/>
    <col min="6916" max="7170" width="11.42578125" style="8"/>
    <col min="7171" max="7171" width="15.85546875" style="8" bestFit="1" customWidth="1"/>
    <col min="7172" max="7426" width="11.42578125" style="8"/>
    <col min="7427" max="7427" width="15.85546875" style="8" bestFit="1" customWidth="1"/>
    <col min="7428" max="7682" width="11.42578125" style="8"/>
    <col min="7683" max="7683" width="15.85546875" style="8" bestFit="1" customWidth="1"/>
    <col min="7684" max="7938" width="11.42578125" style="8"/>
    <col min="7939" max="7939" width="15.85546875" style="8" bestFit="1" customWidth="1"/>
    <col min="7940" max="8194" width="11.42578125" style="8"/>
    <col min="8195" max="8195" width="15.85546875" style="8" bestFit="1" customWidth="1"/>
    <col min="8196" max="8450" width="11.42578125" style="8"/>
    <col min="8451" max="8451" width="15.85546875" style="8" bestFit="1" customWidth="1"/>
    <col min="8452" max="8706" width="11.42578125" style="8"/>
    <col min="8707" max="8707" width="15.85546875" style="8" bestFit="1" customWidth="1"/>
    <col min="8708" max="8962" width="11.42578125" style="8"/>
    <col min="8963" max="8963" width="15.85546875" style="8" bestFit="1" customWidth="1"/>
    <col min="8964" max="9218" width="11.42578125" style="8"/>
    <col min="9219" max="9219" width="15.85546875" style="8" bestFit="1" customWidth="1"/>
    <col min="9220" max="9474" width="11.42578125" style="8"/>
    <col min="9475" max="9475" width="15.85546875" style="8" bestFit="1" customWidth="1"/>
    <col min="9476" max="9730" width="11.42578125" style="8"/>
    <col min="9731" max="9731" width="15.85546875" style="8" bestFit="1" customWidth="1"/>
    <col min="9732" max="9986" width="11.42578125" style="8"/>
    <col min="9987" max="9987" width="15.85546875" style="8" bestFit="1" customWidth="1"/>
    <col min="9988" max="10242" width="11.42578125" style="8"/>
    <col min="10243" max="10243" width="15.85546875" style="8" bestFit="1" customWidth="1"/>
    <col min="10244" max="10498" width="11.42578125" style="8"/>
    <col min="10499" max="10499" width="15.85546875" style="8" bestFit="1" customWidth="1"/>
    <col min="10500" max="10754" width="11.42578125" style="8"/>
    <col min="10755" max="10755" width="15.85546875" style="8" bestFit="1" customWidth="1"/>
    <col min="10756" max="11010" width="11.42578125" style="8"/>
    <col min="11011" max="11011" width="15.85546875" style="8" bestFit="1" customWidth="1"/>
    <col min="11012" max="11266" width="11.42578125" style="8"/>
    <col min="11267" max="11267" width="15.85546875" style="8" bestFit="1" customWidth="1"/>
    <col min="11268" max="11522" width="11.42578125" style="8"/>
    <col min="11523" max="11523" width="15.85546875" style="8" bestFit="1" customWidth="1"/>
    <col min="11524" max="11778" width="11.42578125" style="8"/>
    <col min="11779" max="11779" width="15.85546875" style="8" bestFit="1" customWidth="1"/>
    <col min="11780" max="12034" width="11.42578125" style="8"/>
    <col min="12035" max="12035" width="15.85546875" style="8" bestFit="1" customWidth="1"/>
    <col min="12036" max="12290" width="11.42578125" style="8"/>
    <col min="12291" max="12291" width="15.85546875" style="8" bestFit="1" customWidth="1"/>
    <col min="12292" max="12546" width="11.42578125" style="8"/>
    <col min="12547" max="12547" width="15.85546875" style="8" bestFit="1" customWidth="1"/>
    <col min="12548" max="12802" width="11.42578125" style="8"/>
    <col min="12803" max="12803" width="15.85546875" style="8" bestFit="1" customWidth="1"/>
    <col min="12804" max="13058" width="11.42578125" style="8"/>
    <col min="13059" max="13059" width="15.85546875" style="8" bestFit="1" customWidth="1"/>
    <col min="13060" max="13314" width="11.42578125" style="8"/>
    <col min="13315" max="13315" width="15.85546875" style="8" bestFit="1" customWidth="1"/>
    <col min="13316" max="13570" width="11.42578125" style="8"/>
    <col min="13571" max="13571" width="15.85546875" style="8" bestFit="1" customWidth="1"/>
    <col min="13572" max="13826" width="11.42578125" style="8"/>
    <col min="13827" max="13827" width="15.85546875" style="8" bestFit="1" customWidth="1"/>
    <col min="13828" max="14082" width="11.42578125" style="8"/>
    <col min="14083" max="14083" width="15.85546875" style="8" bestFit="1" customWidth="1"/>
    <col min="14084" max="14338" width="11.42578125" style="8"/>
    <col min="14339" max="14339" width="15.85546875" style="8" bestFit="1" customWidth="1"/>
    <col min="14340" max="14594" width="11.42578125" style="8"/>
    <col min="14595" max="14595" width="15.85546875" style="8" bestFit="1" customWidth="1"/>
    <col min="14596" max="14850" width="11.42578125" style="8"/>
    <col min="14851" max="14851" width="15.85546875" style="8" bestFit="1" customWidth="1"/>
    <col min="14852" max="15106" width="11.42578125" style="8"/>
    <col min="15107" max="15107" width="15.85546875" style="8" bestFit="1" customWidth="1"/>
    <col min="15108" max="15362" width="11.42578125" style="8"/>
    <col min="15363" max="15363" width="15.85546875" style="8" bestFit="1" customWidth="1"/>
    <col min="15364" max="15618" width="11.42578125" style="8"/>
    <col min="15619" max="15619" width="15.85546875" style="8" bestFit="1" customWidth="1"/>
    <col min="15620" max="15874" width="11.42578125" style="8"/>
    <col min="15875" max="15875" width="15.85546875" style="8" bestFit="1" customWidth="1"/>
    <col min="15876" max="16130" width="11.42578125" style="8"/>
    <col min="16131" max="16131" width="15.85546875" style="8" bestFit="1" customWidth="1"/>
    <col min="16132" max="16384" width="11.42578125" style="8"/>
  </cols>
  <sheetData>
    <row r="11" spans="1:6" s="7" customFormat="1" x14ac:dyDescent="0.2"/>
    <row r="12" spans="1:6" s="7" customFormat="1" x14ac:dyDescent="0.2">
      <c r="A12" s="43"/>
      <c r="B12" s="43"/>
      <c r="C12" s="43"/>
      <c r="D12" s="43"/>
      <c r="E12" s="43"/>
      <c r="F12" s="43"/>
    </row>
    <row r="13" spans="1:6" s="7" customFormat="1" x14ac:dyDescent="0.2">
      <c r="A13" s="43"/>
      <c r="C13" s="43"/>
      <c r="D13" s="43"/>
      <c r="E13" s="43"/>
      <c r="F13" s="43"/>
    </row>
    <row r="14" spans="1:6" s="7" customFormat="1" x14ac:dyDescent="0.2">
      <c r="A14" s="43"/>
      <c r="B14" s="43"/>
      <c r="C14" s="43"/>
      <c r="D14" s="43"/>
      <c r="E14" s="43"/>
      <c r="F14" s="43"/>
    </row>
    <row r="15" spans="1:6" s="7" customFormat="1" x14ac:dyDescent="0.2">
      <c r="A15" s="43"/>
      <c r="B15" s="45"/>
      <c r="C15" s="43"/>
      <c r="D15" s="43"/>
      <c r="E15" s="43"/>
      <c r="F15" s="43"/>
    </row>
    <row r="16" spans="1:6" s="7" customFormat="1" x14ac:dyDescent="0.2">
      <c r="A16" s="43"/>
      <c r="B16" s="44" t="s">
        <v>253</v>
      </c>
      <c r="C16" s="43"/>
      <c r="D16" s="43"/>
      <c r="E16" s="43"/>
      <c r="F16" s="43"/>
    </row>
    <row r="17" spans="1:6" s="7" customFormat="1" ht="20.100000000000001" customHeight="1" x14ac:dyDescent="0.2">
      <c r="A17" s="43"/>
      <c r="B17" s="43"/>
      <c r="C17" s="43"/>
      <c r="D17" s="43"/>
      <c r="E17" s="43"/>
    </row>
    <row r="18" spans="1:6" s="7" customFormat="1" ht="20.100000000000001" customHeight="1" x14ac:dyDescent="0.2">
      <c r="A18" s="43"/>
      <c r="B18" s="43"/>
      <c r="C18" s="44" t="s">
        <v>258</v>
      </c>
      <c r="D18" s="43"/>
      <c r="E18" s="43"/>
      <c r="F18" s="43"/>
    </row>
    <row r="19" spans="1:6" s="7" customFormat="1" ht="20.100000000000001" customHeight="1" x14ac:dyDescent="0.2">
      <c r="A19" s="43"/>
      <c r="B19" s="43"/>
      <c r="C19" s="44" t="s">
        <v>256</v>
      </c>
      <c r="D19" s="44"/>
      <c r="E19" s="43"/>
      <c r="F19" s="43"/>
    </row>
    <row r="20" spans="1:6" s="7" customFormat="1" ht="20.100000000000001" customHeight="1" x14ac:dyDescent="0.2">
      <c r="A20" s="43"/>
      <c r="B20" s="43"/>
      <c r="C20" s="44" t="s">
        <v>257</v>
      </c>
      <c r="D20" s="43"/>
      <c r="E20" s="43"/>
      <c r="F20" s="43"/>
    </row>
    <row r="21" spans="1:6" ht="20.100000000000001" customHeight="1" x14ac:dyDescent="0.25">
      <c r="A21" s="47"/>
      <c r="B21" s="43"/>
      <c r="C21" s="44" t="s">
        <v>260</v>
      </c>
      <c r="D21" s="47"/>
      <c r="E21" s="47"/>
      <c r="F21" s="47"/>
    </row>
    <row r="22" spans="1:6" s="7" customFormat="1" ht="20.100000000000001" customHeight="1" x14ac:dyDescent="0.2">
      <c r="A22" s="43"/>
      <c r="B22" s="43"/>
      <c r="C22" s="44" t="s">
        <v>259</v>
      </c>
      <c r="D22" s="43"/>
      <c r="E22" s="43"/>
      <c r="F22" s="43"/>
    </row>
    <row r="23" spans="1:6" s="7" customFormat="1" ht="20.100000000000001" customHeight="1" x14ac:dyDescent="0.25">
      <c r="A23" s="43"/>
      <c r="B23" s="43"/>
      <c r="C23" s="44" t="s">
        <v>255</v>
      </c>
      <c r="D23" s="46"/>
      <c r="E23" s="43"/>
      <c r="F23" s="43"/>
    </row>
    <row r="24" spans="1:6" s="7" customFormat="1" ht="20.100000000000001" customHeight="1" x14ac:dyDescent="0.2">
      <c r="A24" s="43"/>
      <c r="B24" s="43"/>
      <c r="C24" s="44" t="s">
        <v>254</v>
      </c>
      <c r="D24" s="43"/>
      <c r="E24" s="43"/>
      <c r="F24" s="43"/>
    </row>
    <row r="25" spans="1:6" ht="20.100000000000001" customHeight="1" x14ac:dyDescent="0.25">
      <c r="A25" s="47"/>
      <c r="B25" s="43"/>
      <c r="C25" s="44" t="s">
        <v>274</v>
      </c>
      <c r="D25" s="47"/>
      <c r="E25" s="47"/>
      <c r="F25" s="47"/>
    </row>
    <row r="26" spans="1:6" x14ac:dyDescent="0.25">
      <c r="A26" s="47"/>
      <c r="B26" s="47"/>
      <c r="C26" s="47"/>
      <c r="D26" s="47"/>
      <c r="E26" s="47"/>
      <c r="F26" s="47"/>
    </row>
    <row r="27" spans="1:6" x14ac:dyDescent="0.25">
      <c r="A27" s="47"/>
      <c r="B27" s="47"/>
      <c r="C27" s="47"/>
      <c r="D27" s="47"/>
      <c r="E27" s="47"/>
      <c r="F27" s="47"/>
    </row>
  </sheetData>
  <hyperlinks>
    <hyperlink ref="B16" location="Fuente!A1" display="Fuente" xr:uid="{B51CEFBD-8176-4730-98C1-6CEB95641689}"/>
    <hyperlink ref="C24" location="'Usuarios dados de alt'!A1" display="Usuarios dados de alta en el trimestre" xr:uid="{16B57FD3-BCE2-4A69-8D82-40B632F76BFA}"/>
    <hyperlink ref="C23" location="'Expedientes de seguimiento'!A1" display="Expedientes de seguimiento" xr:uid="{7218FB07-6F34-4DB4-9788-CD630DAD7A10}"/>
    <hyperlink ref="C19" location="'Escritos de Trámite'!A1" display="Escritos de trámite" xr:uid="{25B60103-2045-4100-83EA-3A844A33A675}"/>
    <hyperlink ref="C20" location="'Escritos iniciadores'!A1" display="Escritos iniciadores" xr:uid="{900C5899-74E2-4B06-A975-C39992523AD6}"/>
    <hyperlink ref="C18" location="Notificaciones!A1" display="Notificaciones" xr:uid="{76BD22A6-D661-4313-9FDF-23910AD0042B}"/>
    <hyperlink ref="C22" location="Oficios!A1" display="Oficios" xr:uid="{AE27D795-BD31-4F79-99B2-BAD7D21A3ACD}"/>
    <hyperlink ref="C21" location="Personaciones!A1" display="Personaciones" xr:uid="{CDE227C0-3000-4195-8817-8D4F77530E29}"/>
    <hyperlink ref="C25" location="'Usuarios activos'!A1" display="Usuarios activos el 31 de marzo de 2023" xr:uid="{45F4BBFC-A209-40CF-900E-2FE082B1C25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4933-1A43-4CCF-B7BA-C219A7C38083}">
  <dimension ref="A1:F169"/>
  <sheetViews>
    <sheetView workbookViewId="0"/>
  </sheetViews>
  <sheetFormatPr baseColWidth="10" defaultColWidth="11.42578125" defaultRowHeight="15" x14ac:dyDescent="0.25"/>
  <cols>
    <col min="1" max="1" width="23.7109375" style="77" customWidth="1"/>
    <col min="2" max="2" width="22.85546875" style="11" bestFit="1" customWidth="1"/>
    <col min="3" max="3" width="68.28515625" style="77" bestFit="1" customWidth="1"/>
    <col min="4" max="4" width="66.28515625" style="11" customWidth="1"/>
    <col min="5" max="5" width="20.7109375" style="11" customWidth="1"/>
    <col min="6" max="16384" width="11.42578125" style="11"/>
  </cols>
  <sheetData>
    <row r="1" spans="1:6" ht="21" x14ac:dyDescent="0.35">
      <c r="A1" s="79" t="s">
        <v>158</v>
      </c>
      <c r="B1" s="20"/>
      <c r="C1" s="78"/>
      <c r="D1" s="20"/>
    </row>
    <row r="2" spans="1:6" ht="15.75" x14ac:dyDescent="0.25">
      <c r="A2" s="75"/>
      <c r="B2" s="17"/>
    </row>
    <row r="3" spans="1:6" ht="28.5" customHeight="1" x14ac:dyDescent="0.25">
      <c r="A3" s="84" t="s">
        <v>261</v>
      </c>
      <c r="B3" s="84"/>
      <c r="C3" s="84"/>
    </row>
    <row r="5" spans="1:6" x14ac:dyDescent="0.25">
      <c r="A5" s="38">
        <v>2026</v>
      </c>
    </row>
    <row r="6" spans="1:6" ht="55.5" customHeight="1" x14ac:dyDescent="0.25">
      <c r="A6" s="62" t="s">
        <v>0</v>
      </c>
      <c r="B6" s="63" t="s">
        <v>7</v>
      </c>
      <c r="C6" s="64" t="s">
        <v>76</v>
      </c>
      <c r="D6" s="64" t="s">
        <v>77</v>
      </c>
      <c r="E6" s="65" t="s">
        <v>78</v>
      </c>
    </row>
    <row r="7" spans="1:6" x14ac:dyDescent="0.25">
      <c r="A7" s="76">
        <v>2026</v>
      </c>
      <c r="B7" t="s">
        <v>251</v>
      </c>
      <c r="C7" s="76" t="s">
        <v>79</v>
      </c>
      <c r="D7" t="s">
        <v>159</v>
      </c>
      <c r="E7" s="71">
        <v>105</v>
      </c>
      <c r="F7" s="14"/>
    </row>
    <row r="8" spans="1:6" x14ac:dyDescent="0.25">
      <c r="A8" s="76">
        <v>2026</v>
      </c>
      <c r="B8" t="s">
        <v>251</v>
      </c>
      <c r="C8" s="76" t="s">
        <v>79</v>
      </c>
      <c r="D8" t="s">
        <v>160</v>
      </c>
      <c r="E8" s="71">
        <v>66</v>
      </c>
      <c r="F8" s="14"/>
    </row>
    <row r="9" spans="1:6" x14ac:dyDescent="0.25">
      <c r="A9" s="76">
        <v>2026</v>
      </c>
      <c r="B9" t="s">
        <v>251</v>
      </c>
      <c r="C9" s="76" t="s">
        <v>79</v>
      </c>
      <c r="D9" t="s">
        <v>161</v>
      </c>
      <c r="E9" s="71">
        <v>44</v>
      </c>
      <c r="F9" s="14"/>
    </row>
    <row r="10" spans="1:6" x14ac:dyDescent="0.25">
      <c r="A10" s="76">
        <v>2026</v>
      </c>
      <c r="B10" t="s">
        <v>251</v>
      </c>
      <c r="C10" s="76" t="s">
        <v>79</v>
      </c>
      <c r="D10" t="s">
        <v>162</v>
      </c>
      <c r="E10" s="71">
        <v>43</v>
      </c>
      <c r="F10" s="14"/>
    </row>
    <row r="11" spans="1:6" x14ac:dyDescent="0.25">
      <c r="A11" s="76">
        <v>2026</v>
      </c>
      <c r="B11" t="s">
        <v>251</v>
      </c>
      <c r="C11" s="76" t="s">
        <v>79</v>
      </c>
      <c r="D11" t="s">
        <v>163</v>
      </c>
      <c r="E11" s="71">
        <v>21</v>
      </c>
      <c r="F11" s="14"/>
    </row>
    <row r="12" spans="1:6" x14ac:dyDescent="0.25">
      <c r="A12" s="76">
        <v>2026</v>
      </c>
      <c r="B12" t="s">
        <v>251</v>
      </c>
      <c r="C12" s="76" t="s">
        <v>79</v>
      </c>
      <c r="D12" t="s">
        <v>164</v>
      </c>
      <c r="E12" s="71">
        <v>41</v>
      </c>
      <c r="F12" s="14"/>
    </row>
    <row r="13" spans="1:6" x14ac:dyDescent="0.25">
      <c r="A13" s="76">
        <v>2026</v>
      </c>
      <c r="B13" t="s">
        <v>251</v>
      </c>
      <c r="C13" s="76" t="s">
        <v>79</v>
      </c>
      <c r="D13" t="s">
        <v>165</v>
      </c>
      <c r="E13" s="71">
        <v>45</v>
      </c>
      <c r="F13" s="14"/>
    </row>
    <row r="14" spans="1:6" x14ac:dyDescent="0.25">
      <c r="A14" s="76">
        <v>2026</v>
      </c>
      <c r="B14" t="s">
        <v>251</v>
      </c>
      <c r="C14" s="76" t="s">
        <v>79</v>
      </c>
      <c r="D14" t="s">
        <v>166</v>
      </c>
      <c r="E14" s="71">
        <v>2</v>
      </c>
      <c r="F14" s="14"/>
    </row>
    <row r="15" spans="1:6" x14ac:dyDescent="0.25">
      <c r="A15" s="76">
        <v>2026</v>
      </c>
      <c r="B15" t="s">
        <v>251</v>
      </c>
      <c r="C15" s="76" t="s">
        <v>79</v>
      </c>
      <c r="D15" t="s">
        <v>167</v>
      </c>
      <c r="E15" s="71">
        <v>1</v>
      </c>
      <c r="F15" s="14"/>
    </row>
    <row r="16" spans="1:6" x14ac:dyDescent="0.25">
      <c r="A16" s="76">
        <v>2026</v>
      </c>
      <c r="B16" t="s">
        <v>251</v>
      </c>
      <c r="C16" s="76" t="s">
        <v>79</v>
      </c>
      <c r="D16" t="s">
        <v>168</v>
      </c>
      <c r="E16" s="71">
        <v>1</v>
      </c>
      <c r="F16" s="14"/>
    </row>
    <row r="17" spans="1:6" x14ac:dyDescent="0.25">
      <c r="A17" s="76">
        <v>2026</v>
      </c>
      <c r="B17" t="s">
        <v>251</v>
      </c>
      <c r="C17" s="76" t="s">
        <v>79</v>
      </c>
      <c r="D17" t="s">
        <v>80</v>
      </c>
      <c r="E17" s="71">
        <v>490</v>
      </c>
      <c r="F17" s="14"/>
    </row>
    <row r="18" spans="1:6" x14ac:dyDescent="0.25">
      <c r="A18" s="76">
        <v>2026</v>
      </c>
      <c r="B18" t="s">
        <v>251</v>
      </c>
      <c r="C18" s="76" t="s">
        <v>79</v>
      </c>
      <c r="D18" t="s">
        <v>169</v>
      </c>
      <c r="E18" s="71">
        <v>8</v>
      </c>
      <c r="F18" s="14"/>
    </row>
    <row r="19" spans="1:6" x14ac:dyDescent="0.25">
      <c r="A19" s="76">
        <v>2026</v>
      </c>
      <c r="B19" t="s">
        <v>251</v>
      </c>
      <c r="C19" s="76" t="s">
        <v>79</v>
      </c>
      <c r="D19" t="s">
        <v>170</v>
      </c>
      <c r="E19" s="71">
        <v>1</v>
      </c>
      <c r="F19" s="14"/>
    </row>
    <row r="20" spans="1:6" x14ac:dyDescent="0.25">
      <c r="A20" s="76">
        <v>2026</v>
      </c>
      <c r="B20" t="s">
        <v>251</v>
      </c>
      <c r="C20" s="76" t="s">
        <v>79</v>
      </c>
      <c r="D20" t="s">
        <v>171</v>
      </c>
      <c r="E20" s="71">
        <v>1</v>
      </c>
      <c r="F20" s="14"/>
    </row>
    <row r="21" spans="1:6" x14ac:dyDescent="0.25">
      <c r="A21" s="76">
        <v>2026</v>
      </c>
      <c r="B21" t="s">
        <v>251</v>
      </c>
      <c r="C21" s="76" t="s">
        <v>79</v>
      </c>
      <c r="D21" t="s">
        <v>172</v>
      </c>
      <c r="E21" s="71">
        <v>83</v>
      </c>
      <c r="F21" s="14"/>
    </row>
    <row r="22" spans="1:6" x14ac:dyDescent="0.25">
      <c r="A22" s="76">
        <v>2026</v>
      </c>
      <c r="B22" t="s">
        <v>251</v>
      </c>
      <c r="C22" s="76" t="s">
        <v>79</v>
      </c>
      <c r="D22" t="s">
        <v>173</v>
      </c>
      <c r="E22" s="71">
        <v>410</v>
      </c>
      <c r="F22" s="14"/>
    </row>
    <row r="23" spans="1:6" x14ac:dyDescent="0.25">
      <c r="A23" s="76">
        <v>2026</v>
      </c>
      <c r="B23" t="s">
        <v>251</v>
      </c>
      <c r="C23" s="76" t="s">
        <v>79</v>
      </c>
      <c r="D23" t="s">
        <v>174</v>
      </c>
      <c r="E23" s="71">
        <v>69</v>
      </c>
      <c r="F23" s="14"/>
    </row>
    <row r="24" spans="1:6" x14ac:dyDescent="0.25">
      <c r="A24" s="76">
        <v>2026</v>
      </c>
      <c r="B24" t="s">
        <v>251</v>
      </c>
      <c r="C24" s="76" t="s">
        <v>79</v>
      </c>
      <c r="D24" t="s">
        <v>175</v>
      </c>
      <c r="E24" s="71">
        <v>33</v>
      </c>
      <c r="F24" s="14"/>
    </row>
    <row r="25" spans="1:6" x14ac:dyDescent="0.25">
      <c r="A25" s="76">
        <v>2026</v>
      </c>
      <c r="B25" t="s">
        <v>251</v>
      </c>
      <c r="C25" s="76" t="s">
        <v>79</v>
      </c>
      <c r="D25" t="s">
        <v>176</v>
      </c>
      <c r="E25" s="71">
        <v>65</v>
      </c>
      <c r="F25" s="14"/>
    </row>
    <row r="26" spans="1:6" x14ac:dyDescent="0.25">
      <c r="A26" s="76">
        <v>2026</v>
      </c>
      <c r="B26" t="s">
        <v>251</v>
      </c>
      <c r="C26" s="76" t="s">
        <v>79</v>
      </c>
      <c r="D26" t="s">
        <v>177</v>
      </c>
      <c r="E26" s="71">
        <v>7</v>
      </c>
      <c r="F26" s="14"/>
    </row>
    <row r="27" spans="1:6" x14ac:dyDescent="0.25">
      <c r="A27" s="76">
        <v>2026</v>
      </c>
      <c r="B27" t="s">
        <v>251</v>
      </c>
      <c r="C27" s="76" t="s">
        <v>79</v>
      </c>
      <c r="D27" t="s">
        <v>178</v>
      </c>
      <c r="E27" s="71">
        <v>38</v>
      </c>
      <c r="F27" s="14"/>
    </row>
    <row r="28" spans="1:6" x14ac:dyDescent="0.25">
      <c r="A28" s="76">
        <v>2026</v>
      </c>
      <c r="B28" t="s">
        <v>251</v>
      </c>
      <c r="C28" s="76" t="s">
        <v>79</v>
      </c>
      <c r="D28" t="s">
        <v>179</v>
      </c>
      <c r="E28" s="71">
        <v>12</v>
      </c>
      <c r="F28" s="14"/>
    </row>
    <row r="29" spans="1:6" x14ac:dyDescent="0.25">
      <c r="A29" s="76">
        <v>2026</v>
      </c>
      <c r="B29" t="s">
        <v>251</v>
      </c>
      <c r="C29" s="76" t="s">
        <v>79</v>
      </c>
      <c r="D29" t="s">
        <v>180</v>
      </c>
      <c r="E29" s="71">
        <v>2</v>
      </c>
      <c r="F29" s="14"/>
    </row>
    <row r="30" spans="1:6" x14ac:dyDescent="0.25">
      <c r="A30" s="76">
        <v>2026</v>
      </c>
      <c r="B30" t="s">
        <v>251</v>
      </c>
      <c r="C30" s="76" t="s">
        <v>79</v>
      </c>
      <c r="D30" t="s">
        <v>181</v>
      </c>
      <c r="E30" s="71">
        <v>1</v>
      </c>
      <c r="F30" s="14"/>
    </row>
    <row r="31" spans="1:6" x14ac:dyDescent="0.25">
      <c r="A31" s="76">
        <v>2026</v>
      </c>
      <c r="B31" t="s">
        <v>251</v>
      </c>
      <c r="C31" s="76" t="s">
        <v>79</v>
      </c>
      <c r="D31" t="s">
        <v>182</v>
      </c>
      <c r="E31" s="71">
        <v>414</v>
      </c>
      <c r="F31" s="14"/>
    </row>
    <row r="32" spans="1:6" x14ac:dyDescent="0.25">
      <c r="A32" s="76">
        <v>2026</v>
      </c>
      <c r="B32" t="s">
        <v>251</v>
      </c>
      <c r="C32" s="76" t="s">
        <v>79</v>
      </c>
      <c r="D32" t="s">
        <v>183</v>
      </c>
      <c r="E32" s="71">
        <v>5201</v>
      </c>
      <c r="F32" s="14"/>
    </row>
    <row r="33" spans="1:6" x14ac:dyDescent="0.25">
      <c r="A33" s="76">
        <v>2026</v>
      </c>
      <c r="B33" t="s">
        <v>251</v>
      </c>
      <c r="C33" s="76" t="s">
        <v>79</v>
      </c>
      <c r="D33" t="s">
        <v>184</v>
      </c>
      <c r="E33" s="71">
        <v>2</v>
      </c>
      <c r="F33" s="14"/>
    </row>
    <row r="34" spans="1:6" x14ac:dyDescent="0.25">
      <c r="A34" s="76">
        <v>2026</v>
      </c>
      <c r="B34" t="s">
        <v>251</v>
      </c>
      <c r="C34" s="76" t="s">
        <v>79</v>
      </c>
      <c r="D34" t="s">
        <v>185</v>
      </c>
      <c r="E34" s="71">
        <v>5</v>
      </c>
      <c r="F34" s="14"/>
    </row>
    <row r="35" spans="1:6" x14ac:dyDescent="0.25">
      <c r="A35" s="76">
        <v>2026</v>
      </c>
      <c r="B35" t="s">
        <v>251</v>
      </c>
      <c r="C35" s="76" t="s">
        <v>79</v>
      </c>
      <c r="D35" t="s">
        <v>81</v>
      </c>
      <c r="E35" s="71">
        <v>1225</v>
      </c>
      <c r="F35" s="14"/>
    </row>
    <row r="36" spans="1:6" x14ac:dyDescent="0.25">
      <c r="A36" s="76">
        <v>2026</v>
      </c>
      <c r="B36" t="s">
        <v>251</v>
      </c>
      <c r="C36" s="76" t="s">
        <v>79</v>
      </c>
      <c r="D36" t="s">
        <v>186</v>
      </c>
      <c r="E36" s="71">
        <v>43</v>
      </c>
      <c r="F36" s="14"/>
    </row>
    <row r="37" spans="1:6" x14ac:dyDescent="0.25">
      <c r="A37" s="76">
        <v>2026</v>
      </c>
      <c r="B37" t="s">
        <v>251</v>
      </c>
      <c r="C37" s="76" t="s">
        <v>79</v>
      </c>
      <c r="D37" t="s">
        <v>187</v>
      </c>
      <c r="E37" s="71">
        <v>32</v>
      </c>
      <c r="F37" s="14"/>
    </row>
    <row r="38" spans="1:6" x14ac:dyDescent="0.25">
      <c r="A38" s="76">
        <v>2026</v>
      </c>
      <c r="B38" t="s">
        <v>251</v>
      </c>
      <c r="C38" s="76" t="s">
        <v>79</v>
      </c>
      <c r="D38" t="s">
        <v>188</v>
      </c>
      <c r="E38" s="71">
        <v>7390</v>
      </c>
      <c r="F38" s="14"/>
    </row>
    <row r="39" spans="1:6" ht="15" customHeight="1" x14ac:dyDescent="0.25">
      <c r="A39" s="76">
        <v>2026</v>
      </c>
      <c r="B39" t="s">
        <v>251</v>
      </c>
      <c r="C39" s="76" t="s">
        <v>79</v>
      </c>
      <c r="D39" t="s">
        <v>189</v>
      </c>
      <c r="E39" s="71">
        <v>27</v>
      </c>
      <c r="F39" s="14"/>
    </row>
    <row r="40" spans="1:6" x14ac:dyDescent="0.25">
      <c r="A40" s="76">
        <v>2026</v>
      </c>
      <c r="B40" t="s">
        <v>251</v>
      </c>
      <c r="C40" s="76" t="s">
        <v>79</v>
      </c>
      <c r="D40" t="s">
        <v>82</v>
      </c>
      <c r="E40" s="71">
        <v>144</v>
      </c>
      <c r="F40" s="14"/>
    </row>
    <row r="41" spans="1:6" x14ac:dyDescent="0.25">
      <c r="A41" s="76">
        <v>2026</v>
      </c>
      <c r="B41" t="s">
        <v>251</v>
      </c>
      <c r="C41" s="76" t="s">
        <v>79</v>
      </c>
      <c r="D41" t="s">
        <v>83</v>
      </c>
      <c r="E41" s="71">
        <v>278</v>
      </c>
      <c r="F41" s="14"/>
    </row>
    <row r="42" spans="1:6" ht="15" customHeight="1" x14ac:dyDescent="0.25">
      <c r="A42" s="76">
        <v>2026</v>
      </c>
      <c r="B42" t="s">
        <v>251</v>
      </c>
      <c r="C42" s="76" t="s">
        <v>79</v>
      </c>
      <c r="D42" t="s">
        <v>190</v>
      </c>
      <c r="E42" s="71">
        <v>901</v>
      </c>
      <c r="F42" s="14"/>
    </row>
    <row r="43" spans="1:6" x14ac:dyDescent="0.25">
      <c r="A43" s="76">
        <v>2026</v>
      </c>
      <c r="B43" t="s">
        <v>251</v>
      </c>
      <c r="C43" s="76" t="s">
        <v>79</v>
      </c>
      <c r="D43" t="s">
        <v>191</v>
      </c>
      <c r="E43" s="71">
        <v>57</v>
      </c>
      <c r="F43" s="14"/>
    </row>
    <row r="44" spans="1:6" x14ac:dyDescent="0.25">
      <c r="A44" s="76">
        <v>2026</v>
      </c>
      <c r="B44" t="s">
        <v>251</v>
      </c>
      <c r="C44" s="76" t="s">
        <v>79</v>
      </c>
      <c r="D44" t="s">
        <v>192</v>
      </c>
      <c r="E44" s="71">
        <v>15</v>
      </c>
      <c r="F44" s="14"/>
    </row>
    <row r="45" spans="1:6" x14ac:dyDescent="0.25">
      <c r="A45" s="76">
        <v>2026</v>
      </c>
      <c r="B45" t="s">
        <v>251</v>
      </c>
      <c r="C45" s="76" t="s">
        <v>79</v>
      </c>
      <c r="D45" t="s">
        <v>84</v>
      </c>
      <c r="E45" s="71">
        <v>78</v>
      </c>
      <c r="F45" s="14"/>
    </row>
    <row r="46" spans="1:6" x14ac:dyDescent="0.25">
      <c r="A46" s="76">
        <v>2026</v>
      </c>
      <c r="B46" t="s">
        <v>251</v>
      </c>
      <c r="C46" s="76" t="s">
        <v>79</v>
      </c>
      <c r="D46" t="s">
        <v>193</v>
      </c>
      <c r="E46" s="71">
        <v>1</v>
      </c>
      <c r="F46" s="14"/>
    </row>
    <row r="47" spans="1:6" x14ac:dyDescent="0.25">
      <c r="A47" s="76">
        <v>2026</v>
      </c>
      <c r="B47" t="s">
        <v>251</v>
      </c>
      <c r="C47" s="76" t="s">
        <v>79</v>
      </c>
      <c r="D47" t="s">
        <v>194</v>
      </c>
      <c r="E47" s="71">
        <v>58</v>
      </c>
      <c r="F47" s="14"/>
    </row>
    <row r="48" spans="1:6" x14ac:dyDescent="0.25">
      <c r="A48" s="76">
        <v>2026</v>
      </c>
      <c r="B48" t="s">
        <v>251</v>
      </c>
      <c r="C48" s="76" t="s">
        <v>79</v>
      </c>
      <c r="D48" t="s">
        <v>195</v>
      </c>
      <c r="E48" s="71">
        <v>1</v>
      </c>
      <c r="F48" s="14"/>
    </row>
    <row r="49" spans="1:6" x14ac:dyDescent="0.25">
      <c r="A49" s="76">
        <v>2026</v>
      </c>
      <c r="B49" t="s">
        <v>251</v>
      </c>
      <c r="C49" s="76" t="s">
        <v>79</v>
      </c>
      <c r="D49" t="s">
        <v>85</v>
      </c>
      <c r="E49" s="71">
        <v>99</v>
      </c>
      <c r="F49" s="14"/>
    </row>
    <row r="50" spans="1:6" x14ac:dyDescent="0.25">
      <c r="A50" s="76">
        <v>2026</v>
      </c>
      <c r="B50" t="s">
        <v>251</v>
      </c>
      <c r="C50" s="76" t="s">
        <v>79</v>
      </c>
      <c r="D50" t="s">
        <v>86</v>
      </c>
      <c r="E50" s="71">
        <v>6563</v>
      </c>
      <c r="F50" s="14"/>
    </row>
    <row r="51" spans="1:6" x14ac:dyDescent="0.25">
      <c r="A51" s="76">
        <v>2026</v>
      </c>
      <c r="B51" t="s">
        <v>251</v>
      </c>
      <c r="C51" s="76" t="s">
        <v>79</v>
      </c>
      <c r="D51" t="s">
        <v>87</v>
      </c>
      <c r="E51" s="71">
        <v>350</v>
      </c>
      <c r="F51" s="14"/>
    </row>
    <row r="52" spans="1:6" x14ac:dyDescent="0.25">
      <c r="A52" s="76">
        <v>2026</v>
      </c>
      <c r="B52" t="s">
        <v>251</v>
      </c>
      <c r="C52" s="76" t="s">
        <v>79</v>
      </c>
      <c r="D52" t="s">
        <v>196</v>
      </c>
      <c r="E52" s="71">
        <v>1</v>
      </c>
      <c r="F52" s="14"/>
    </row>
    <row r="53" spans="1:6" x14ac:dyDescent="0.25">
      <c r="A53" s="76">
        <v>2026</v>
      </c>
      <c r="B53" t="s">
        <v>251</v>
      </c>
      <c r="C53" s="76" t="s">
        <v>79</v>
      </c>
      <c r="D53" t="s">
        <v>197</v>
      </c>
      <c r="E53" s="71">
        <v>3</v>
      </c>
      <c r="F53" s="14"/>
    </row>
    <row r="54" spans="1:6" x14ac:dyDescent="0.25">
      <c r="A54" s="76">
        <v>2026</v>
      </c>
      <c r="B54" t="s">
        <v>251</v>
      </c>
      <c r="C54" s="76" t="s">
        <v>79</v>
      </c>
      <c r="D54" t="s">
        <v>198</v>
      </c>
      <c r="E54" s="71">
        <v>66</v>
      </c>
      <c r="F54" s="14"/>
    </row>
    <row r="55" spans="1:6" x14ac:dyDescent="0.25">
      <c r="A55" s="76">
        <v>2026</v>
      </c>
      <c r="B55" t="s">
        <v>251</v>
      </c>
      <c r="C55" s="76" t="s">
        <v>79</v>
      </c>
      <c r="D55" t="s">
        <v>199</v>
      </c>
      <c r="E55" s="71">
        <v>78</v>
      </c>
      <c r="F55" s="14"/>
    </row>
    <row r="56" spans="1:6" x14ac:dyDescent="0.25">
      <c r="A56" s="76">
        <v>2026</v>
      </c>
      <c r="B56" t="s">
        <v>251</v>
      </c>
      <c r="C56" s="76" t="s">
        <v>79</v>
      </c>
      <c r="D56" t="s">
        <v>88</v>
      </c>
      <c r="E56" s="71">
        <v>29</v>
      </c>
      <c r="F56" s="14"/>
    </row>
    <row r="57" spans="1:6" x14ac:dyDescent="0.25">
      <c r="A57" s="76">
        <v>2026</v>
      </c>
      <c r="B57" t="s">
        <v>251</v>
      </c>
      <c r="C57" s="76" t="s">
        <v>79</v>
      </c>
      <c r="D57" t="s">
        <v>200</v>
      </c>
      <c r="E57" s="71">
        <v>66</v>
      </c>
      <c r="F57" s="14"/>
    </row>
    <row r="58" spans="1:6" x14ac:dyDescent="0.25">
      <c r="A58" s="76">
        <v>2026</v>
      </c>
      <c r="B58" t="s">
        <v>251</v>
      </c>
      <c r="C58" s="76" t="s">
        <v>79</v>
      </c>
      <c r="D58" t="s">
        <v>201</v>
      </c>
      <c r="E58" s="71">
        <v>59</v>
      </c>
      <c r="F58" s="14"/>
    </row>
    <row r="59" spans="1:6" x14ac:dyDescent="0.25">
      <c r="A59" s="76">
        <v>2026</v>
      </c>
      <c r="B59" t="s">
        <v>251</v>
      </c>
      <c r="C59" s="76" t="s">
        <v>79</v>
      </c>
      <c r="D59" t="s">
        <v>202</v>
      </c>
      <c r="E59" s="71">
        <v>27</v>
      </c>
      <c r="F59" s="14"/>
    </row>
    <row r="60" spans="1:6" x14ac:dyDescent="0.25">
      <c r="A60" s="68">
        <v>2026</v>
      </c>
      <c r="B60" s="69" t="s">
        <v>251</v>
      </c>
      <c r="C60" s="68" t="s">
        <v>270</v>
      </c>
      <c r="D60" s="69"/>
      <c r="E60" s="70">
        <v>23540</v>
      </c>
      <c r="F60" s="14"/>
    </row>
    <row r="61" spans="1:6" x14ac:dyDescent="0.25">
      <c r="A61" s="76">
        <v>2026</v>
      </c>
      <c r="B61" t="s">
        <v>251</v>
      </c>
      <c r="C61" s="76" t="s">
        <v>89</v>
      </c>
      <c r="D61" t="s">
        <v>250</v>
      </c>
      <c r="E61" s="71">
        <v>1</v>
      </c>
      <c r="F61" s="14"/>
    </row>
    <row r="62" spans="1:6" x14ac:dyDescent="0.25">
      <c r="A62" s="76">
        <v>2026</v>
      </c>
      <c r="B62" t="s">
        <v>251</v>
      </c>
      <c r="C62" s="76" t="s">
        <v>89</v>
      </c>
      <c r="D62" t="s">
        <v>90</v>
      </c>
      <c r="E62" s="71">
        <v>151299</v>
      </c>
      <c r="F62" s="14"/>
    </row>
    <row r="63" spans="1:6" x14ac:dyDescent="0.25">
      <c r="A63" s="76">
        <v>2026</v>
      </c>
      <c r="B63" t="s">
        <v>251</v>
      </c>
      <c r="C63" s="76" t="s">
        <v>89</v>
      </c>
      <c r="D63" t="s">
        <v>203</v>
      </c>
      <c r="E63" s="71">
        <v>74</v>
      </c>
      <c r="F63" s="14"/>
    </row>
    <row r="64" spans="1:6" x14ac:dyDescent="0.25">
      <c r="A64" s="76">
        <v>2026</v>
      </c>
      <c r="B64" t="s">
        <v>251</v>
      </c>
      <c r="C64" s="76" t="s">
        <v>89</v>
      </c>
      <c r="D64" t="s">
        <v>91</v>
      </c>
      <c r="E64" s="71">
        <v>1161</v>
      </c>
      <c r="F64" s="14"/>
    </row>
    <row r="65" spans="1:6" x14ac:dyDescent="0.25">
      <c r="A65" s="76">
        <v>2026</v>
      </c>
      <c r="B65" t="s">
        <v>251</v>
      </c>
      <c r="C65" s="76" t="s">
        <v>89</v>
      </c>
      <c r="D65" t="s">
        <v>204</v>
      </c>
      <c r="E65" s="71">
        <v>43</v>
      </c>
      <c r="F65" s="14"/>
    </row>
    <row r="66" spans="1:6" x14ac:dyDescent="0.25">
      <c r="A66" s="76">
        <v>2026</v>
      </c>
      <c r="B66" t="s">
        <v>251</v>
      </c>
      <c r="C66" s="76" t="s">
        <v>89</v>
      </c>
      <c r="D66" t="s">
        <v>92</v>
      </c>
      <c r="E66" s="71">
        <v>50</v>
      </c>
      <c r="F66" s="14"/>
    </row>
    <row r="67" spans="1:6" x14ac:dyDescent="0.25">
      <c r="A67" s="76">
        <v>2026</v>
      </c>
      <c r="B67" t="s">
        <v>251</v>
      </c>
      <c r="C67" s="76" t="s">
        <v>89</v>
      </c>
      <c r="D67" t="s">
        <v>93</v>
      </c>
      <c r="E67" s="71">
        <v>8</v>
      </c>
      <c r="F67" s="14"/>
    </row>
    <row r="68" spans="1:6" x14ac:dyDescent="0.25">
      <c r="A68" s="76">
        <v>2026</v>
      </c>
      <c r="B68" t="s">
        <v>251</v>
      </c>
      <c r="C68" s="76" t="s">
        <v>89</v>
      </c>
      <c r="D68" t="s">
        <v>94</v>
      </c>
      <c r="E68" s="71">
        <v>143</v>
      </c>
      <c r="F68" s="14"/>
    </row>
    <row r="69" spans="1:6" x14ac:dyDescent="0.25">
      <c r="A69" s="76">
        <v>2026</v>
      </c>
      <c r="B69" t="s">
        <v>251</v>
      </c>
      <c r="C69" s="76" t="s">
        <v>89</v>
      </c>
      <c r="D69" t="s">
        <v>95</v>
      </c>
      <c r="E69" s="71">
        <v>152</v>
      </c>
      <c r="F69" s="14"/>
    </row>
    <row r="70" spans="1:6" x14ac:dyDescent="0.25">
      <c r="A70" s="76">
        <v>2026</v>
      </c>
      <c r="B70" t="s">
        <v>251</v>
      </c>
      <c r="C70" s="76" t="s">
        <v>89</v>
      </c>
      <c r="D70" t="s">
        <v>96</v>
      </c>
      <c r="E70" s="71">
        <v>296</v>
      </c>
      <c r="F70" s="14"/>
    </row>
    <row r="71" spans="1:6" x14ac:dyDescent="0.25">
      <c r="A71" s="76">
        <v>2026</v>
      </c>
      <c r="B71" t="s">
        <v>251</v>
      </c>
      <c r="C71" s="76" t="s">
        <v>89</v>
      </c>
      <c r="D71" t="s">
        <v>97</v>
      </c>
      <c r="E71" s="71">
        <v>14</v>
      </c>
      <c r="F71" s="14"/>
    </row>
    <row r="72" spans="1:6" x14ac:dyDescent="0.25">
      <c r="A72" s="76">
        <v>2026</v>
      </c>
      <c r="B72" t="s">
        <v>251</v>
      </c>
      <c r="C72" s="76" t="s">
        <v>89</v>
      </c>
      <c r="D72" t="s">
        <v>205</v>
      </c>
      <c r="E72" s="71">
        <v>72</v>
      </c>
      <c r="F72" s="14"/>
    </row>
    <row r="73" spans="1:6" x14ac:dyDescent="0.25">
      <c r="A73" s="76">
        <v>2026</v>
      </c>
      <c r="B73" t="s">
        <v>251</v>
      </c>
      <c r="C73" s="76" t="s">
        <v>89</v>
      </c>
      <c r="D73" t="s">
        <v>98</v>
      </c>
      <c r="E73" s="71">
        <v>14</v>
      </c>
      <c r="F73" s="14"/>
    </row>
    <row r="74" spans="1:6" x14ac:dyDescent="0.25">
      <c r="A74" s="76">
        <v>2026</v>
      </c>
      <c r="B74" t="s">
        <v>251</v>
      </c>
      <c r="C74" s="76" t="s">
        <v>89</v>
      </c>
      <c r="D74" t="s">
        <v>206</v>
      </c>
      <c r="E74" s="71">
        <v>1</v>
      </c>
      <c r="F74" s="14"/>
    </row>
    <row r="75" spans="1:6" x14ac:dyDescent="0.25">
      <c r="A75" s="76">
        <v>2026</v>
      </c>
      <c r="B75" t="s">
        <v>251</v>
      </c>
      <c r="C75" s="76" t="s">
        <v>89</v>
      </c>
      <c r="D75" t="s">
        <v>207</v>
      </c>
      <c r="E75" s="71">
        <v>1</v>
      </c>
      <c r="F75" s="14"/>
    </row>
    <row r="76" spans="1:6" x14ac:dyDescent="0.25">
      <c r="A76" s="76">
        <v>2026</v>
      </c>
      <c r="B76" t="s">
        <v>251</v>
      </c>
      <c r="C76" s="76" t="s">
        <v>89</v>
      </c>
      <c r="D76" t="s">
        <v>208</v>
      </c>
      <c r="E76" s="71">
        <v>4</v>
      </c>
      <c r="F76" s="14"/>
    </row>
    <row r="77" spans="1:6" x14ac:dyDescent="0.25">
      <c r="A77" s="76">
        <v>2026</v>
      </c>
      <c r="B77" t="s">
        <v>251</v>
      </c>
      <c r="C77" s="76" t="s">
        <v>89</v>
      </c>
      <c r="D77" t="s">
        <v>209</v>
      </c>
      <c r="E77" s="71">
        <v>1</v>
      </c>
      <c r="F77" s="14"/>
    </row>
    <row r="78" spans="1:6" x14ac:dyDescent="0.25">
      <c r="A78" s="76">
        <v>2026</v>
      </c>
      <c r="B78" t="s">
        <v>251</v>
      </c>
      <c r="C78" s="76" t="s">
        <v>89</v>
      </c>
      <c r="D78" t="s">
        <v>210</v>
      </c>
      <c r="E78" s="71">
        <v>4</v>
      </c>
      <c r="F78" s="14"/>
    </row>
    <row r="79" spans="1:6" x14ac:dyDescent="0.25">
      <c r="A79" s="76">
        <v>2026</v>
      </c>
      <c r="B79" t="s">
        <v>251</v>
      </c>
      <c r="C79" s="76" t="s">
        <v>89</v>
      </c>
      <c r="D79" t="s">
        <v>99</v>
      </c>
      <c r="E79" s="71">
        <v>7</v>
      </c>
      <c r="F79" s="14"/>
    </row>
    <row r="80" spans="1:6" x14ac:dyDescent="0.25">
      <c r="A80" s="76">
        <v>2026</v>
      </c>
      <c r="B80" t="s">
        <v>251</v>
      </c>
      <c r="C80" s="76" t="s">
        <v>89</v>
      </c>
      <c r="D80" t="s">
        <v>100</v>
      </c>
      <c r="E80" s="71">
        <v>39</v>
      </c>
      <c r="F80" s="14"/>
    </row>
    <row r="81" spans="1:6" x14ac:dyDescent="0.25">
      <c r="A81" s="76">
        <v>2026</v>
      </c>
      <c r="B81" t="s">
        <v>251</v>
      </c>
      <c r="C81" s="76" t="s">
        <v>89</v>
      </c>
      <c r="D81" t="s">
        <v>101</v>
      </c>
      <c r="E81" s="71">
        <v>38</v>
      </c>
      <c r="F81" s="14"/>
    </row>
    <row r="82" spans="1:6" x14ac:dyDescent="0.25">
      <c r="A82" s="76">
        <v>2026</v>
      </c>
      <c r="B82" t="s">
        <v>251</v>
      </c>
      <c r="C82" s="76" t="s">
        <v>89</v>
      </c>
      <c r="D82" t="s">
        <v>211</v>
      </c>
      <c r="E82" s="71">
        <v>26</v>
      </c>
      <c r="F82" s="14"/>
    </row>
    <row r="83" spans="1:6" x14ac:dyDescent="0.25">
      <c r="A83" s="76">
        <v>2026</v>
      </c>
      <c r="B83" t="s">
        <v>251</v>
      </c>
      <c r="C83" s="76" t="s">
        <v>89</v>
      </c>
      <c r="D83" t="s">
        <v>102</v>
      </c>
      <c r="E83" s="71">
        <v>36</v>
      </c>
      <c r="F83" s="14"/>
    </row>
    <row r="84" spans="1:6" x14ac:dyDescent="0.25">
      <c r="A84" s="76">
        <v>2026</v>
      </c>
      <c r="B84" t="s">
        <v>251</v>
      </c>
      <c r="C84" s="76" t="s">
        <v>89</v>
      </c>
      <c r="D84" t="s">
        <v>103</v>
      </c>
      <c r="E84" s="71">
        <v>363</v>
      </c>
      <c r="F84" s="14"/>
    </row>
    <row r="85" spans="1:6" x14ac:dyDescent="0.25">
      <c r="A85" s="76">
        <v>2026</v>
      </c>
      <c r="B85" t="s">
        <v>251</v>
      </c>
      <c r="C85" s="76" t="s">
        <v>89</v>
      </c>
      <c r="D85" t="s">
        <v>212</v>
      </c>
      <c r="E85" s="71">
        <v>35</v>
      </c>
      <c r="F85" s="14"/>
    </row>
    <row r="86" spans="1:6" x14ac:dyDescent="0.25">
      <c r="A86" s="76">
        <v>2026</v>
      </c>
      <c r="B86" t="s">
        <v>251</v>
      </c>
      <c r="C86" s="76" t="s">
        <v>89</v>
      </c>
      <c r="D86" t="s">
        <v>104</v>
      </c>
      <c r="E86" s="71">
        <v>55</v>
      </c>
      <c r="F86" s="14"/>
    </row>
    <row r="87" spans="1:6" x14ac:dyDescent="0.25">
      <c r="A87" s="76">
        <v>2026</v>
      </c>
      <c r="B87" t="s">
        <v>251</v>
      </c>
      <c r="C87" s="76" t="s">
        <v>89</v>
      </c>
      <c r="D87" t="s">
        <v>105</v>
      </c>
      <c r="E87" s="71">
        <v>8367</v>
      </c>
      <c r="F87" s="14"/>
    </row>
    <row r="88" spans="1:6" x14ac:dyDescent="0.25">
      <c r="A88" s="76">
        <v>2026</v>
      </c>
      <c r="B88" t="s">
        <v>251</v>
      </c>
      <c r="C88" s="76" t="s">
        <v>89</v>
      </c>
      <c r="D88" t="s">
        <v>106</v>
      </c>
      <c r="E88" s="71">
        <v>103</v>
      </c>
      <c r="F88" s="14"/>
    </row>
    <row r="89" spans="1:6" x14ac:dyDescent="0.25">
      <c r="A89" s="76">
        <v>2026</v>
      </c>
      <c r="B89" t="s">
        <v>251</v>
      </c>
      <c r="C89" s="76" t="s">
        <v>89</v>
      </c>
      <c r="D89" t="s">
        <v>213</v>
      </c>
      <c r="E89" s="71">
        <v>14</v>
      </c>
      <c r="F89" s="14"/>
    </row>
    <row r="90" spans="1:6" x14ac:dyDescent="0.25">
      <c r="A90" s="76">
        <v>2026</v>
      </c>
      <c r="B90" t="s">
        <v>251</v>
      </c>
      <c r="C90" s="76" t="s">
        <v>89</v>
      </c>
      <c r="D90" t="s">
        <v>214</v>
      </c>
      <c r="E90" s="71">
        <v>2</v>
      </c>
      <c r="F90" s="14"/>
    </row>
    <row r="91" spans="1:6" x14ac:dyDescent="0.25">
      <c r="A91" s="76">
        <v>2026</v>
      </c>
      <c r="B91" t="s">
        <v>251</v>
      </c>
      <c r="C91" s="76" t="s">
        <v>89</v>
      </c>
      <c r="D91" t="s">
        <v>107</v>
      </c>
      <c r="E91" s="71">
        <v>737</v>
      </c>
      <c r="F91" s="14"/>
    </row>
    <row r="92" spans="1:6" x14ac:dyDescent="0.25">
      <c r="A92" s="76">
        <v>2026</v>
      </c>
      <c r="B92" t="s">
        <v>251</v>
      </c>
      <c r="C92" s="76" t="s">
        <v>89</v>
      </c>
      <c r="D92" t="s">
        <v>215</v>
      </c>
      <c r="E92" s="71">
        <v>15</v>
      </c>
      <c r="F92" s="14"/>
    </row>
    <row r="93" spans="1:6" x14ac:dyDescent="0.25">
      <c r="A93" s="76">
        <v>2026</v>
      </c>
      <c r="B93" t="s">
        <v>251</v>
      </c>
      <c r="C93" s="76" t="s">
        <v>89</v>
      </c>
      <c r="D93" t="s">
        <v>216</v>
      </c>
      <c r="E93" s="71">
        <v>55</v>
      </c>
      <c r="F93" s="14"/>
    </row>
    <row r="94" spans="1:6" x14ac:dyDescent="0.25">
      <c r="A94" s="76">
        <v>2026</v>
      </c>
      <c r="B94" t="s">
        <v>251</v>
      </c>
      <c r="C94" s="76" t="s">
        <v>89</v>
      </c>
      <c r="D94" t="s">
        <v>108</v>
      </c>
      <c r="E94" s="71">
        <v>121</v>
      </c>
      <c r="F94" s="14"/>
    </row>
    <row r="95" spans="1:6" x14ac:dyDescent="0.25">
      <c r="A95" s="76">
        <v>2026</v>
      </c>
      <c r="B95" t="s">
        <v>251</v>
      </c>
      <c r="C95" s="76" t="s">
        <v>89</v>
      </c>
      <c r="D95" t="s">
        <v>217</v>
      </c>
      <c r="E95" s="71">
        <v>32</v>
      </c>
      <c r="F95" s="14"/>
    </row>
    <row r="96" spans="1:6" x14ac:dyDescent="0.25">
      <c r="A96" s="76">
        <v>2026</v>
      </c>
      <c r="B96" t="s">
        <v>251</v>
      </c>
      <c r="C96" s="76" t="s">
        <v>89</v>
      </c>
      <c r="D96" t="s">
        <v>109</v>
      </c>
      <c r="E96" s="71">
        <v>150</v>
      </c>
      <c r="F96" s="14"/>
    </row>
    <row r="97" spans="1:6" x14ac:dyDescent="0.25">
      <c r="A97" s="76">
        <v>2026</v>
      </c>
      <c r="B97" t="s">
        <v>251</v>
      </c>
      <c r="C97" s="76" t="s">
        <v>89</v>
      </c>
      <c r="D97" t="s">
        <v>218</v>
      </c>
      <c r="E97" s="71">
        <v>2</v>
      </c>
      <c r="F97" s="14"/>
    </row>
    <row r="98" spans="1:6" x14ac:dyDescent="0.25">
      <c r="A98" s="76">
        <v>2026</v>
      </c>
      <c r="B98" t="s">
        <v>251</v>
      </c>
      <c r="C98" s="76" t="s">
        <v>89</v>
      </c>
      <c r="D98" t="s">
        <v>110</v>
      </c>
      <c r="E98" s="71">
        <v>158</v>
      </c>
      <c r="F98" s="14"/>
    </row>
    <row r="99" spans="1:6" x14ac:dyDescent="0.25">
      <c r="A99" s="76">
        <v>2026</v>
      </c>
      <c r="B99" t="s">
        <v>251</v>
      </c>
      <c r="C99" s="76" t="s">
        <v>89</v>
      </c>
      <c r="D99" t="s">
        <v>219</v>
      </c>
      <c r="E99" s="71">
        <v>176</v>
      </c>
      <c r="F99" s="14"/>
    </row>
    <row r="100" spans="1:6" x14ac:dyDescent="0.25">
      <c r="A100" s="76">
        <v>2026</v>
      </c>
      <c r="B100" t="s">
        <v>251</v>
      </c>
      <c r="C100" s="76" t="s">
        <v>89</v>
      </c>
      <c r="D100" t="s">
        <v>220</v>
      </c>
      <c r="E100" s="71">
        <v>60</v>
      </c>
      <c r="F100" s="14"/>
    </row>
    <row r="101" spans="1:6" x14ac:dyDescent="0.25">
      <c r="A101" s="76">
        <v>2026</v>
      </c>
      <c r="B101" t="s">
        <v>251</v>
      </c>
      <c r="C101" s="76" t="s">
        <v>89</v>
      </c>
      <c r="D101" t="s">
        <v>111</v>
      </c>
      <c r="E101" s="71">
        <v>20</v>
      </c>
      <c r="F101" s="14"/>
    </row>
    <row r="102" spans="1:6" x14ac:dyDescent="0.25">
      <c r="A102" s="76">
        <v>2026</v>
      </c>
      <c r="B102" t="s">
        <v>251</v>
      </c>
      <c r="C102" s="76" t="s">
        <v>89</v>
      </c>
      <c r="D102" t="s">
        <v>221</v>
      </c>
      <c r="E102" s="71">
        <v>11</v>
      </c>
      <c r="F102" s="14"/>
    </row>
    <row r="103" spans="1:6" x14ac:dyDescent="0.25">
      <c r="A103" s="76">
        <v>2026</v>
      </c>
      <c r="B103" t="s">
        <v>251</v>
      </c>
      <c r="C103" s="76" t="s">
        <v>89</v>
      </c>
      <c r="D103" t="s">
        <v>112</v>
      </c>
      <c r="E103" s="71">
        <v>295</v>
      </c>
      <c r="F103" s="14"/>
    </row>
    <row r="104" spans="1:6" x14ac:dyDescent="0.25">
      <c r="A104" s="76">
        <v>2026</v>
      </c>
      <c r="B104" t="s">
        <v>251</v>
      </c>
      <c r="C104" s="76" t="s">
        <v>89</v>
      </c>
      <c r="D104" t="s">
        <v>222</v>
      </c>
      <c r="E104" s="71">
        <v>9</v>
      </c>
      <c r="F104" s="14"/>
    </row>
    <row r="105" spans="1:6" x14ac:dyDescent="0.25">
      <c r="A105" s="76">
        <v>2026</v>
      </c>
      <c r="B105" t="s">
        <v>251</v>
      </c>
      <c r="C105" s="76" t="s">
        <v>89</v>
      </c>
      <c r="D105" t="s">
        <v>113</v>
      </c>
      <c r="E105" s="71">
        <v>66</v>
      </c>
      <c r="F105" s="14"/>
    </row>
    <row r="106" spans="1:6" x14ac:dyDescent="0.25">
      <c r="A106" s="76">
        <v>2026</v>
      </c>
      <c r="B106" t="s">
        <v>251</v>
      </c>
      <c r="C106" s="76" t="s">
        <v>89</v>
      </c>
      <c r="D106" t="s">
        <v>114</v>
      </c>
      <c r="E106" s="71">
        <v>775</v>
      </c>
      <c r="F106" s="14"/>
    </row>
    <row r="107" spans="1:6" x14ac:dyDescent="0.25">
      <c r="A107" s="76">
        <v>2026</v>
      </c>
      <c r="B107" t="s">
        <v>251</v>
      </c>
      <c r="C107" s="76" t="s">
        <v>89</v>
      </c>
      <c r="D107" t="s">
        <v>115</v>
      </c>
      <c r="E107" s="71">
        <v>1027</v>
      </c>
      <c r="F107" s="14"/>
    </row>
    <row r="108" spans="1:6" x14ac:dyDescent="0.25">
      <c r="A108" s="76">
        <v>2026</v>
      </c>
      <c r="B108" t="s">
        <v>251</v>
      </c>
      <c r="C108" s="76" t="s">
        <v>89</v>
      </c>
      <c r="D108" t="s">
        <v>223</v>
      </c>
      <c r="E108" s="71">
        <v>40</v>
      </c>
      <c r="F108" s="14"/>
    </row>
    <row r="109" spans="1:6" x14ac:dyDescent="0.25">
      <c r="A109" s="76">
        <v>2026</v>
      </c>
      <c r="B109" t="s">
        <v>251</v>
      </c>
      <c r="C109" s="76" t="s">
        <v>89</v>
      </c>
      <c r="D109" t="s">
        <v>224</v>
      </c>
      <c r="E109" s="71">
        <v>2</v>
      </c>
      <c r="F109" s="14"/>
    </row>
    <row r="110" spans="1:6" x14ac:dyDescent="0.25">
      <c r="A110" s="76">
        <v>2026</v>
      </c>
      <c r="B110" t="s">
        <v>251</v>
      </c>
      <c r="C110" s="76" t="s">
        <v>89</v>
      </c>
      <c r="D110" t="s">
        <v>225</v>
      </c>
      <c r="E110" s="71">
        <v>13</v>
      </c>
      <c r="F110" s="14"/>
    </row>
    <row r="111" spans="1:6" x14ac:dyDescent="0.25">
      <c r="A111" s="76">
        <v>2026</v>
      </c>
      <c r="B111" t="s">
        <v>251</v>
      </c>
      <c r="C111" s="76" t="s">
        <v>89</v>
      </c>
      <c r="D111" t="s">
        <v>226</v>
      </c>
      <c r="E111" s="71">
        <v>4</v>
      </c>
      <c r="F111" s="14"/>
    </row>
    <row r="112" spans="1:6" x14ac:dyDescent="0.25">
      <c r="A112" s="76">
        <v>2026</v>
      </c>
      <c r="B112" t="s">
        <v>251</v>
      </c>
      <c r="C112" s="76" t="s">
        <v>89</v>
      </c>
      <c r="D112" t="s">
        <v>227</v>
      </c>
      <c r="E112" s="71">
        <v>14</v>
      </c>
      <c r="F112" s="14"/>
    </row>
    <row r="113" spans="1:6" x14ac:dyDescent="0.25">
      <c r="A113" s="76">
        <v>2026</v>
      </c>
      <c r="B113" t="s">
        <v>251</v>
      </c>
      <c r="C113" s="76" t="s">
        <v>89</v>
      </c>
      <c r="D113" t="s">
        <v>228</v>
      </c>
      <c r="E113" s="71">
        <v>6</v>
      </c>
      <c r="F113" s="14"/>
    </row>
    <row r="114" spans="1:6" x14ac:dyDescent="0.25">
      <c r="A114" s="76">
        <v>2026</v>
      </c>
      <c r="B114" t="s">
        <v>251</v>
      </c>
      <c r="C114" s="76" t="s">
        <v>89</v>
      </c>
      <c r="D114" t="s">
        <v>229</v>
      </c>
      <c r="E114" s="71">
        <v>13</v>
      </c>
      <c r="F114" s="14"/>
    </row>
    <row r="115" spans="1:6" x14ac:dyDescent="0.25">
      <c r="A115" s="76">
        <v>2026</v>
      </c>
      <c r="B115" t="s">
        <v>251</v>
      </c>
      <c r="C115" s="76" t="s">
        <v>89</v>
      </c>
      <c r="D115" t="s">
        <v>230</v>
      </c>
      <c r="E115" s="71">
        <v>12</v>
      </c>
      <c r="F115" s="14"/>
    </row>
    <row r="116" spans="1:6" x14ac:dyDescent="0.25">
      <c r="A116" s="76">
        <v>2026</v>
      </c>
      <c r="B116" t="s">
        <v>251</v>
      </c>
      <c r="C116" s="76" t="s">
        <v>89</v>
      </c>
      <c r="D116" t="s">
        <v>116</v>
      </c>
      <c r="E116" s="71">
        <v>808</v>
      </c>
      <c r="F116" s="14"/>
    </row>
    <row r="117" spans="1:6" x14ac:dyDescent="0.25">
      <c r="A117" s="76">
        <v>2026</v>
      </c>
      <c r="B117" t="s">
        <v>251</v>
      </c>
      <c r="C117" s="76" t="s">
        <v>89</v>
      </c>
      <c r="D117" t="s">
        <v>231</v>
      </c>
      <c r="E117" s="71">
        <v>9</v>
      </c>
      <c r="F117" s="14"/>
    </row>
    <row r="118" spans="1:6" x14ac:dyDescent="0.25">
      <c r="A118" s="76">
        <v>2026</v>
      </c>
      <c r="B118" t="s">
        <v>251</v>
      </c>
      <c r="C118" s="76" t="s">
        <v>89</v>
      </c>
      <c r="D118" t="s">
        <v>117</v>
      </c>
      <c r="E118" s="71">
        <v>135</v>
      </c>
      <c r="F118" s="14"/>
    </row>
    <row r="119" spans="1:6" x14ac:dyDescent="0.25">
      <c r="A119" s="76">
        <v>2026</v>
      </c>
      <c r="B119" t="s">
        <v>251</v>
      </c>
      <c r="C119" s="76" t="s">
        <v>89</v>
      </c>
      <c r="D119" t="s">
        <v>118</v>
      </c>
      <c r="E119" s="71">
        <v>10325</v>
      </c>
      <c r="F119" s="14"/>
    </row>
    <row r="120" spans="1:6" x14ac:dyDescent="0.25">
      <c r="A120" s="76">
        <v>2026</v>
      </c>
      <c r="B120" t="s">
        <v>251</v>
      </c>
      <c r="C120" s="76" t="s">
        <v>89</v>
      </c>
      <c r="D120" t="s">
        <v>119</v>
      </c>
      <c r="E120" s="71">
        <v>143</v>
      </c>
      <c r="F120" s="14"/>
    </row>
    <row r="121" spans="1:6" x14ac:dyDescent="0.25">
      <c r="A121" s="76">
        <v>2026</v>
      </c>
      <c r="B121" t="s">
        <v>251</v>
      </c>
      <c r="C121" s="76" t="s">
        <v>89</v>
      </c>
      <c r="D121" t="s">
        <v>120</v>
      </c>
      <c r="E121" s="71">
        <v>4385</v>
      </c>
      <c r="F121" s="14"/>
    </row>
    <row r="122" spans="1:6" x14ac:dyDescent="0.25">
      <c r="A122" s="76">
        <v>2026</v>
      </c>
      <c r="B122" t="s">
        <v>251</v>
      </c>
      <c r="C122" s="76" t="s">
        <v>89</v>
      </c>
      <c r="D122" t="s">
        <v>232</v>
      </c>
      <c r="E122" s="71">
        <v>122</v>
      </c>
      <c r="F122" s="14"/>
    </row>
    <row r="123" spans="1:6" x14ac:dyDescent="0.25">
      <c r="A123" s="76">
        <v>2026</v>
      </c>
      <c r="B123" t="s">
        <v>251</v>
      </c>
      <c r="C123" s="76" t="s">
        <v>89</v>
      </c>
      <c r="D123" t="s">
        <v>121</v>
      </c>
      <c r="E123" s="71">
        <v>469</v>
      </c>
      <c r="F123" s="14"/>
    </row>
    <row r="124" spans="1:6" x14ac:dyDescent="0.25">
      <c r="A124" s="76">
        <v>2026</v>
      </c>
      <c r="B124" t="s">
        <v>251</v>
      </c>
      <c r="C124" s="76" t="s">
        <v>89</v>
      </c>
      <c r="D124" t="s">
        <v>122</v>
      </c>
      <c r="E124" s="71">
        <v>268</v>
      </c>
      <c r="F124" s="14"/>
    </row>
    <row r="125" spans="1:6" x14ac:dyDescent="0.25">
      <c r="A125" s="76">
        <v>2026</v>
      </c>
      <c r="B125" t="s">
        <v>251</v>
      </c>
      <c r="C125" s="76" t="s">
        <v>89</v>
      </c>
      <c r="D125" t="s">
        <v>123</v>
      </c>
      <c r="E125" s="71">
        <v>42</v>
      </c>
      <c r="F125" s="14"/>
    </row>
    <row r="126" spans="1:6" x14ac:dyDescent="0.25">
      <c r="A126" s="76">
        <v>2026</v>
      </c>
      <c r="B126" t="s">
        <v>251</v>
      </c>
      <c r="C126" s="76" t="s">
        <v>89</v>
      </c>
      <c r="D126" t="s">
        <v>124</v>
      </c>
      <c r="E126" s="71">
        <v>67</v>
      </c>
      <c r="F126" s="14"/>
    </row>
    <row r="127" spans="1:6" x14ac:dyDescent="0.25">
      <c r="A127" s="76">
        <v>2026</v>
      </c>
      <c r="B127" t="s">
        <v>251</v>
      </c>
      <c r="C127" s="76" t="s">
        <v>89</v>
      </c>
      <c r="D127" t="s">
        <v>233</v>
      </c>
      <c r="E127" s="71">
        <v>44</v>
      </c>
      <c r="F127" s="14"/>
    </row>
    <row r="128" spans="1:6" x14ac:dyDescent="0.25">
      <c r="A128" s="76">
        <v>2026</v>
      </c>
      <c r="B128" t="s">
        <v>251</v>
      </c>
      <c r="C128" s="76" t="s">
        <v>89</v>
      </c>
      <c r="D128" t="s">
        <v>125</v>
      </c>
      <c r="E128" s="71">
        <v>269</v>
      </c>
      <c r="F128" s="14"/>
    </row>
    <row r="129" spans="1:6" x14ac:dyDescent="0.25">
      <c r="A129" s="76">
        <v>2026</v>
      </c>
      <c r="B129" t="s">
        <v>251</v>
      </c>
      <c r="C129" s="76" t="s">
        <v>89</v>
      </c>
      <c r="D129" t="s">
        <v>126</v>
      </c>
      <c r="E129" s="71">
        <v>91</v>
      </c>
      <c r="F129" s="14"/>
    </row>
    <row r="130" spans="1:6" x14ac:dyDescent="0.25">
      <c r="A130" s="76">
        <v>2026</v>
      </c>
      <c r="B130" t="s">
        <v>251</v>
      </c>
      <c r="C130" s="76" t="s">
        <v>89</v>
      </c>
      <c r="D130" t="s">
        <v>127</v>
      </c>
      <c r="E130" s="71">
        <v>25623</v>
      </c>
      <c r="F130" s="14"/>
    </row>
    <row r="131" spans="1:6" x14ac:dyDescent="0.25">
      <c r="A131" s="76">
        <v>2026</v>
      </c>
      <c r="B131" t="s">
        <v>251</v>
      </c>
      <c r="C131" s="76" t="s">
        <v>89</v>
      </c>
      <c r="D131" t="s">
        <v>128</v>
      </c>
      <c r="E131" s="71">
        <v>1198</v>
      </c>
      <c r="F131" s="14"/>
    </row>
    <row r="132" spans="1:6" x14ac:dyDescent="0.25">
      <c r="A132" s="76">
        <v>2026</v>
      </c>
      <c r="B132" t="s">
        <v>251</v>
      </c>
      <c r="C132" s="76" t="s">
        <v>89</v>
      </c>
      <c r="D132" t="s">
        <v>234</v>
      </c>
      <c r="E132" s="71">
        <v>5</v>
      </c>
      <c r="F132" s="14"/>
    </row>
    <row r="133" spans="1:6" x14ac:dyDescent="0.25">
      <c r="A133" s="76">
        <v>2026</v>
      </c>
      <c r="B133" t="s">
        <v>251</v>
      </c>
      <c r="C133" s="76" t="s">
        <v>89</v>
      </c>
      <c r="D133" t="s">
        <v>129</v>
      </c>
      <c r="E133" s="71">
        <v>2545</v>
      </c>
      <c r="F133" s="14"/>
    </row>
    <row r="134" spans="1:6" x14ac:dyDescent="0.25">
      <c r="A134" s="76">
        <v>2026</v>
      </c>
      <c r="B134" t="s">
        <v>251</v>
      </c>
      <c r="C134" s="76" t="s">
        <v>89</v>
      </c>
      <c r="D134" t="s">
        <v>130</v>
      </c>
      <c r="E134" s="71">
        <v>11654</v>
      </c>
      <c r="F134" s="14"/>
    </row>
    <row r="135" spans="1:6" x14ac:dyDescent="0.25">
      <c r="A135" s="76">
        <v>2026</v>
      </c>
      <c r="B135" t="s">
        <v>251</v>
      </c>
      <c r="C135" s="76" t="s">
        <v>89</v>
      </c>
      <c r="D135" t="s">
        <v>235</v>
      </c>
      <c r="E135" s="71">
        <v>18</v>
      </c>
      <c r="F135" s="14"/>
    </row>
    <row r="136" spans="1:6" x14ac:dyDescent="0.25">
      <c r="A136" s="76">
        <v>2026</v>
      </c>
      <c r="B136" t="s">
        <v>251</v>
      </c>
      <c r="C136" s="76" t="s">
        <v>89</v>
      </c>
      <c r="D136" t="s">
        <v>131</v>
      </c>
      <c r="E136" s="71">
        <v>269</v>
      </c>
      <c r="F136" s="14"/>
    </row>
    <row r="137" spans="1:6" x14ac:dyDescent="0.25">
      <c r="A137" s="76">
        <v>2026</v>
      </c>
      <c r="B137" t="s">
        <v>251</v>
      </c>
      <c r="C137" s="76" t="s">
        <v>89</v>
      </c>
      <c r="D137" t="s">
        <v>132</v>
      </c>
      <c r="E137" s="71">
        <v>87</v>
      </c>
      <c r="F137" s="14"/>
    </row>
    <row r="138" spans="1:6" x14ac:dyDescent="0.25">
      <c r="A138" s="76">
        <v>2026</v>
      </c>
      <c r="B138" t="s">
        <v>251</v>
      </c>
      <c r="C138" s="76" t="s">
        <v>89</v>
      </c>
      <c r="D138" t="s">
        <v>236</v>
      </c>
      <c r="E138" s="71">
        <v>46</v>
      </c>
      <c r="F138" s="14"/>
    </row>
    <row r="139" spans="1:6" x14ac:dyDescent="0.25">
      <c r="A139" s="76">
        <v>2026</v>
      </c>
      <c r="B139" t="s">
        <v>251</v>
      </c>
      <c r="C139" s="76" t="s">
        <v>89</v>
      </c>
      <c r="D139" t="s">
        <v>237</v>
      </c>
      <c r="E139" s="71">
        <v>4</v>
      </c>
      <c r="F139" s="14"/>
    </row>
    <row r="140" spans="1:6" x14ac:dyDescent="0.25">
      <c r="A140" s="76">
        <v>2026</v>
      </c>
      <c r="B140" t="s">
        <v>251</v>
      </c>
      <c r="C140" s="76" t="s">
        <v>89</v>
      </c>
      <c r="D140" t="s">
        <v>133</v>
      </c>
      <c r="E140" s="71">
        <v>2319</v>
      </c>
      <c r="F140" s="14"/>
    </row>
    <row r="141" spans="1:6" x14ac:dyDescent="0.25">
      <c r="A141" s="76">
        <v>2026</v>
      </c>
      <c r="B141" t="s">
        <v>251</v>
      </c>
      <c r="C141" s="76" t="s">
        <v>89</v>
      </c>
      <c r="D141" t="s">
        <v>134</v>
      </c>
      <c r="E141" s="71">
        <v>1903</v>
      </c>
      <c r="F141" s="14"/>
    </row>
    <row r="142" spans="1:6" x14ac:dyDescent="0.25">
      <c r="A142" s="76">
        <v>2026</v>
      </c>
      <c r="B142" t="s">
        <v>251</v>
      </c>
      <c r="C142" s="76" t="s">
        <v>89</v>
      </c>
      <c r="D142" t="s">
        <v>135</v>
      </c>
      <c r="E142" s="71">
        <v>614</v>
      </c>
      <c r="F142" s="14"/>
    </row>
    <row r="143" spans="1:6" x14ac:dyDescent="0.25">
      <c r="A143" s="76">
        <v>2026</v>
      </c>
      <c r="B143" t="s">
        <v>251</v>
      </c>
      <c r="C143" s="76" t="s">
        <v>89</v>
      </c>
      <c r="D143" t="s">
        <v>238</v>
      </c>
      <c r="E143" s="71">
        <v>118</v>
      </c>
      <c r="F143" s="14"/>
    </row>
    <row r="144" spans="1:6" x14ac:dyDescent="0.25">
      <c r="A144" s="76">
        <v>2026</v>
      </c>
      <c r="B144" t="s">
        <v>251</v>
      </c>
      <c r="C144" s="76" t="s">
        <v>89</v>
      </c>
      <c r="D144" t="s">
        <v>136</v>
      </c>
      <c r="E144" s="71">
        <v>81</v>
      </c>
      <c r="F144" s="14"/>
    </row>
    <row r="145" spans="1:6" x14ac:dyDescent="0.25">
      <c r="A145" s="76">
        <v>2026</v>
      </c>
      <c r="B145" t="s">
        <v>251</v>
      </c>
      <c r="C145" s="76" t="s">
        <v>89</v>
      </c>
      <c r="D145" t="s">
        <v>137</v>
      </c>
      <c r="E145" s="71">
        <v>261</v>
      </c>
      <c r="F145" s="14"/>
    </row>
    <row r="146" spans="1:6" x14ac:dyDescent="0.25">
      <c r="A146" s="76">
        <v>2026</v>
      </c>
      <c r="B146" t="s">
        <v>251</v>
      </c>
      <c r="C146" s="76" t="s">
        <v>89</v>
      </c>
      <c r="D146" t="s">
        <v>138</v>
      </c>
      <c r="E146" s="71">
        <v>749</v>
      </c>
      <c r="F146" s="14"/>
    </row>
    <row r="147" spans="1:6" x14ac:dyDescent="0.25">
      <c r="A147" s="76">
        <v>2026</v>
      </c>
      <c r="B147" t="s">
        <v>251</v>
      </c>
      <c r="C147" s="76" t="s">
        <v>89</v>
      </c>
      <c r="D147" t="s">
        <v>139</v>
      </c>
      <c r="E147" s="71">
        <v>249</v>
      </c>
      <c r="F147" s="14"/>
    </row>
    <row r="148" spans="1:6" x14ac:dyDescent="0.25">
      <c r="A148" s="76">
        <v>2026</v>
      </c>
      <c r="B148" t="s">
        <v>251</v>
      </c>
      <c r="C148" s="76" t="s">
        <v>89</v>
      </c>
      <c r="D148" t="s">
        <v>140</v>
      </c>
      <c r="E148" s="71">
        <v>314</v>
      </c>
      <c r="F148" s="14"/>
    </row>
    <row r="149" spans="1:6" x14ac:dyDescent="0.25">
      <c r="A149" s="76">
        <v>2026</v>
      </c>
      <c r="B149" t="s">
        <v>251</v>
      </c>
      <c r="C149" s="76" t="s">
        <v>89</v>
      </c>
      <c r="D149" t="s">
        <v>141</v>
      </c>
      <c r="E149" s="71">
        <v>60</v>
      </c>
      <c r="F149" s="14"/>
    </row>
    <row r="150" spans="1:6" x14ac:dyDescent="0.25">
      <c r="A150" s="76">
        <v>2026</v>
      </c>
      <c r="B150" t="s">
        <v>251</v>
      </c>
      <c r="C150" s="76" t="s">
        <v>89</v>
      </c>
      <c r="D150" t="s">
        <v>239</v>
      </c>
      <c r="E150" s="71">
        <v>32</v>
      </c>
      <c r="F150" s="14"/>
    </row>
    <row r="151" spans="1:6" x14ac:dyDescent="0.25">
      <c r="A151" s="76">
        <v>2026</v>
      </c>
      <c r="B151" t="s">
        <v>251</v>
      </c>
      <c r="C151" s="76" t="s">
        <v>89</v>
      </c>
      <c r="D151" t="s">
        <v>142</v>
      </c>
      <c r="E151" s="71">
        <v>443</v>
      </c>
      <c r="F151" s="14"/>
    </row>
    <row r="152" spans="1:6" x14ac:dyDescent="0.25">
      <c r="A152" s="76">
        <v>2026</v>
      </c>
      <c r="B152" t="s">
        <v>251</v>
      </c>
      <c r="C152" s="76" t="s">
        <v>89</v>
      </c>
      <c r="D152" t="s">
        <v>143</v>
      </c>
      <c r="E152" s="71">
        <v>181</v>
      </c>
      <c r="F152" s="14"/>
    </row>
    <row r="153" spans="1:6" x14ac:dyDescent="0.25">
      <c r="A153" s="76">
        <v>2026</v>
      </c>
      <c r="B153" t="s">
        <v>251</v>
      </c>
      <c r="C153" s="76" t="s">
        <v>89</v>
      </c>
      <c r="D153" t="s">
        <v>144</v>
      </c>
      <c r="E153" s="71">
        <v>872</v>
      </c>
      <c r="F153" s="14"/>
    </row>
    <row r="154" spans="1:6" x14ac:dyDescent="0.25">
      <c r="A154" s="76">
        <v>2026</v>
      </c>
      <c r="B154" t="s">
        <v>251</v>
      </c>
      <c r="C154" s="76" t="s">
        <v>89</v>
      </c>
      <c r="D154" t="s">
        <v>145</v>
      </c>
      <c r="E154" s="71">
        <v>208</v>
      </c>
      <c r="F154" s="14"/>
    </row>
    <row r="155" spans="1:6" x14ac:dyDescent="0.25">
      <c r="A155" s="76">
        <v>2026</v>
      </c>
      <c r="B155" t="s">
        <v>251</v>
      </c>
      <c r="C155" s="76" t="s">
        <v>89</v>
      </c>
      <c r="D155" t="s">
        <v>146</v>
      </c>
      <c r="E155" s="71">
        <v>234</v>
      </c>
      <c r="F155" s="14"/>
    </row>
    <row r="156" spans="1:6" x14ac:dyDescent="0.25">
      <c r="A156" s="76">
        <v>2026</v>
      </c>
      <c r="B156" t="s">
        <v>251</v>
      </c>
      <c r="C156" s="76" t="s">
        <v>89</v>
      </c>
      <c r="D156" t="s">
        <v>147</v>
      </c>
      <c r="E156" s="71">
        <v>91</v>
      </c>
      <c r="F156" s="14"/>
    </row>
    <row r="157" spans="1:6" x14ac:dyDescent="0.25">
      <c r="A157" s="76">
        <v>2026</v>
      </c>
      <c r="B157" t="s">
        <v>251</v>
      </c>
      <c r="C157" s="76" t="s">
        <v>89</v>
      </c>
      <c r="D157" t="s">
        <v>148</v>
      </c>
      <c r="E157" s="71">
        <v>1408</v>
      </c>
      <c r="F157" s="14"/>
    </row>
    <row r="158" spans="1:6" x14ac:dyDescent="0.25">
      <c r="A158" s="76">
        <v>2026</v>
      </c>
      <c r="B158" t="s">
        <v>251</v>
      </c>
      <c r="C158" s="76" t="s">
        <v>89</v>
      </c>
      <c r="D158" t="s">
        <v>149</v>
      </c>
      <c r="E158" s="71">
        <v>21</v>
      </c>
      <c r="F158" s="14"/>
    </row>
    <row r="159" spans="1:6" x14ac:dyDescent="0.25">
      <c r="A159" s="76">
        <v>2026</v>
      </c>
      <c r="B159" t="s">
        <v>251</v>
      </c>
      <c r="C159" s="76" t="s">
        <v>89</v>
      </c>
      <c r="D159" t="s">
        <v>150</v>
      </c>
      <c r="E159" s="71">
        <v>16</v>
      </c>
      <c r="F159" s="14"/>
    </row>
    <row r="160" spans="1:6" x14ac:dyDescent="0.25">
      <c r="A160" s="76">
        <v>2026</v>
      </c>
      <c r="B160" t="s">
        <v>251</v>
      </c>
      <c r="C160" s="76" t="s">
        <v>89</v>
      </c>
      <c r="D160" t="s">
        <v>151</v>
      </c>
      <c r="E160" s="71">
        <v>9216</v>
      </c>
      <c r="F160" s="14"/>
    </row>
    <row r="161" spans="1:6" x14ac:dyDescent="0.25">
      <c r="A161" s="76">
        <v>2026</v>
      </c>
      <c r="B161" t="s">
        <v>251</v>
      </c>
      <c r="C161" s="76" t="s">
        <v>89</v>
      </c>
      <c r="D161" t="s">
        <v>152</v>
      </c>
      <c r="E161" s="71">
        <v>19615</v>
      </c>
      <c r="F161" s="14"/>
    </row>
    <row r="162" spans="1:6" x14ac:dyDescent="0.25">
      <c r="A162" s="76">
        <v>2026</v>
      </c>
      <c r="B162" t="s">
        <v>251</v>
      </c>
      <c r="C162" s="76" t="s">
        <v>89</v>
      </c>
      <c r="D162" t="s">
        <v>153</v>
      </c>
      <c r="E162" s="71">
        <v>212</v>
      </c>
      <c r="F162" s="14"/>
    </row>
    <row r="163" spans="1:6" x14ac:dyDescent="0.25">
      <c r="A163" s="76">
        <v>2026</v>
      </c>
      <c r="B163" t="s">
        <v>251</v>
      </c>
      <c r="C163" s="76" t="s">
        <v>89</v>
      </c>
      <c r="D163" t="s">
        <v>154</v>
      </c>
      <c r="E163" s="71">
        <v>183</v>
      </c>
      <c r="F163" s="14"/>
    </row>
    <row r="164" spans="1:6" x14ac:dyDescent="0.25">
      <c r="A164" s="76">
        <v>2026</v>
      </c>
      <c r="B164" t="s">
        <v>251</v>
      </c>
      <c r="C164" s="76" t="s">
        <v>89</v>
      </c>
      <c r="D164" t="s">
        <v>155</v>
      </c>
      <c r="E164" s="71">
        <v>34</v>
      </c>
      <c r="F164" s="14"/>
    </row>
    <row r="165" spans="1:6" x14ac:dyDescent="0.25">
      <c r="A165" s="76">
        <v>2026</v>
      </c>
      <c r="B165" t="s">
        <v>251</v>
      </c>
      <c r="C165" s="76" t="s">
        <v>89</v>
      </c>
      <c r="D165" t="s">
        <v>156</v>
      </c>
      <c r="E165" s="71">
        <v>219</v>
      </c>
      <c r="F165" s="14"/>
    </row>
    <row r="166" spans="1:6" x14ac:dyDescent="0.25">
      <c r="A166" s="21">
        <v>2026</v>
      </c>
      <c r="B166" s="22" t="s">
        <v>13</v>
      </c>
      <c r="C166" s="21" t="s">
        <v>89</v>
      </c>
      <c r="D166" s="22" t="s">
        <v>240</v>
      </c>
      <c r="E166" s="90">
        <v>99</v>
      </c>
      <c r="F166" s="14"/>
    </row>
    <row r="167" spans="1:6" ht="15.75" thickBot="1" x14ac:dyDescent="0.3">
      <c r="A167" s="68">
        <v>2026</v>
      </c>
      <c r="B167" s="69" t="s">
        <v>251</v>
      </c>
      <c r="C167" s="68" t="s">
        <v>271</v>
      </c>
      <c r="D167" s="69" t="s">
        <v>240</v>
      </c>
      <c r="E167" s="70">
        <v>264614</v>
      </c>
      <c r="F167" s="14"/>
    </row>
    <row r="168" spans="1:6" ht="29.1" customHeight="1" thickTop="1" thickBot="1" x14ac:dyDescent="0.3">
      <c r="A168" s="72">
        <v>2026</v>
      </c>
      <c r="B168" s="73"/>
      <c r="C168" s="73" t="s">
        <v>273</v>
      </c>
      <c r="D168" s="73"/>
      <c r="E168" s="74">
        <v>289416</v>
      </c>
      <c r="F168" s="14"/>
    </row>
    <row r="169" spans="1:6" ht="15.75" thickTop="1" x14ac:dyDescent="0.25"/>
  </sheetData>
  <mergeCells count="1">
    <mergeCell ref="A3:C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9FF9-2CD2-4A9E-A20A-C5B76B3797EB}">
  <dimension ref="B7:I29"/>
  <sheetViews>
    <sheetView workbookViewId="0"/>
  </sheetViews>
  <sheetFormatPr baseColWidth="10" defaultColWidth="11.42578125" defaultRowHeight="15" x14ac:dyDescent="0.2"/>
  <cols>
    <col min="1" max="16384" width="11.42578125" style="1"/>
  </cols>
  <sheetData>
    <row r="7" spans="2:6" x14ac:dyDescent="0.2">
      <c r="F7" s="2"/>
    </row>
    <row r="8" spans="2:6" x14ac:dyDescent="0.2">
      <c r="F8" s="3"/>
    </row>
    <row r="10" spans="2:6" x14ac:dyDescent="0.2">
      <c r="B10" s="2"/>
    </row>
    <row r="11" spans="2:6" x14ac:dyDescent="0.2">
      <c r="C11" s="4"/>
      <c r="D11" s="4"/>
      <c r="E11" s="4"/>
    </row>
    <row r="13" spans="2:6" x14ac:dyDescent="0.2">
      <c r="B13" s="48" t="s">
        <v>252</v>
      </c>
    </row>
    <row r="27" spans="2:9" x14ac:dyDescent="0.2">
      <c r="B27" s="5"/>
      <c r="C27" s="6"/>
      <c r="D27" s="6"/>
      <c r="E27" s="6"/>
      <c r="F27" s="6"/>
      <c r="G27" s="6"/>
      <c r="H27" s="6"/>
      <c r="I27" s="6"/>
    </row>
    <row r="28" spans="2:9" x14ac:dyDescent="0.2">
      <c r="B28" s="5"/>
      <c r="C28" s="6"/>
      <c r="D28" s="6"/>
      <c r="E28" s="6"/>
      <c r="F28" s="6"/>
      <c r="G28" s="6"/>
      <c r="H28" s="6"/>
      <c r="I28" s="6"/>
    </row>
    <row r="29" spans="2:9" x14ac:dyDescent="0.2">
      <c r="B29" s="80"/>
      <c r="C29" s="80"/>
      <c r="D29" s="80"/>
      <c r="E29" s="80"/>
      <c r="F29" s="80"/>
      <c r="G29" s="80"/>
      <c r="H29" s="80"/>
      <c r="I29" s="80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060D-F9B2-45EF-843D-42C309406722}">
  <dimension ref="A1:H31"/>
  <sheetViews>
    <sheetView workbookViewId="0"/>
  </sheetViews>
  <sheetFormatPr baseColWidth="10" defaultColWidth="11.42578125" defaultRowHeight="15" x14ac:dyDescent="0.25"/>
  <cols>
    <col min="1" max="1" width="20" style="14" customWidth="1"/>
    <col min="2" max="2" width="19.28515625" style="11" customWidth="1"/>
    <col min="3" max="3" width="21.140625" style="11" customWidth="1"/>
    <col min="4" max="4" width="18.7109375" style="11" bestFit="1" customWidth="1"/>
    <col min="5" max="5" width="26.7109375" style="11" bestFit="1" customWidth="1"/>
    <col min="6" max="6" width="24.7109375" style="11" bestFit="1" customWidth="1"/>
    <col min="7" max="7" width="26.7109375" style="11" bestFit="1" customWidth="1"/>
    <col min="8" max="16384" width="11.42578125" style="11"/>
  </cols>
  <sheetData>
    <row r="1" spans="1:8" s="9" customFormat="1" ht="18.75" customHeight="1" x14ac:dyDescent="0.35">
      <c r="A1" s="29" t="s">
        <v>1</v>
      </c>
      <c r="B1" s="20"/>
      <c r="C1" s="20"/>
      <c r="D1" s="20"/>
      <c r="E1" s="20"/>
      <c r="F1" s="20"/>
      <c r="G1" s="20"/>
      <c r="H1" s="15"/>
    </row>
    <row r="2" spans="1:8" ht="15.75" customHeight="1" x14ac:dyDescent="0.25">
      <c r="A2" s="15"/>
      <c r="B2" s="9"/>
      <c r="C2" s="9"/>
      <c r="D2" s="9"/>
      <c r="E2" s="9"/>
      <c r="F2" s="9"/>
      <c r="G2" s="9"/>
    </row>
    <row r="3" spans="1:8" ht="15" customHeight="1" x14ac:dyDescent="0.25">
      <c r="A3" s="14" t="s">
        <v>2</v>
      </c>
    </row>
    <row r="5" spans="1:8" ht="15" customHeight="1" x14ac:dyDescent="0.25">
      <c r="A5" s="14" t="s">
        <v>3</v>
      </c>
    </row>
    <row r="6" spans="1:8" ht="15" customHeight="1" x14ac:dyDescent="0.25">
      <c r="A6" s="14" t="s">
        <v>4</v>
      </c>
    </row>
    <row r="7" spans="1:8" ht="15" customHeight="1" x14ac:dyDescent="0.25">
      <c r="A7" s="14" t="s">
        <v>5</v>
      </c>
    </row>
    <row r="8" spans="1:8" ht="15" customHeight="1" x14ac:dyDescent="0.25">
      <c r="A8" s="14" t="s">
        <v>6</v>
      </c>
    </row>
    <row r="10" spans="1:8" x14ac:dyDescent="0.25">
      <c r="A10" s="19">
        <v>2026</v>
      </c>
    </row>
    <row r="11" spans="1:8" ht="81" customHeight="1" x14ac:dyDescent="0.25">
      <c r="A11" s="25" t="s">
        <v>0</v>
      </c>
      <c r="B11" s="26" t="s">
        <v>7</v>
      </c>
      <c r="C11" s="26" t="s">
        <v>8</v>
      </c>
      <c r="D11" s="27" t="s">
        <v>9</v>
      </c>
      <c r="E11" s="27" t="s">
        <v>10</v>
      </c>
      <c r="F11" s="27" t="s">
        <v>11</v>
      </c>
      <c r="G11" s="28" t="s">
        <v>12</v>
      </c>
    </row>
    <row r="12" spans="1:8" x14ac:dyDescent="0.25">
      <c r="A12" s="21">
        <v>2026</v>
      </c>
      <c r="B12" s="22" t="s">
        <v>13</v>
      </c>
      <c r="C12" s="22" t="s">
        <v>14</v>
      </c>
      <c r="D12" s="23">
        <v>4679649</v>
      </c>
      <c r="E12" s="23">
        <v>3255266</v>
      </c>
      <c r="F12" s="23">
        <v>1424383</v>
      </c>
      <c r="G12" s="23">
        <v>2083296</v>
      </c>
      <c r="H12" s="14"/>
    </row>
    <row r="13" spans="1:8" x14ac:dyDescent="0.25">
      <c r="A13" s="21">
        <v>2026</v>
      </c>
      <c r="B13" s="22" t="s">
        <v>13</v>
      </c>
      <c r="C13" s="22" t="s">
        <v>15</v>
      </c>
      <c r="D13" s="23">
        <v>151</v>
      </c>
      <c r="E13" s="23">
        <v>145</v>
      </c>
      <c r="F13" s="23">
        <v>6</v>
      </c>
      <c r="G13" s="23">
        <v>6</v>
      </c>
      <c r="H13" s="14"/>
    </row>
    <row r="14" spans="1:8" x14ac:dyDescent="0.25">
      <c r="A14" s="21">
        <v>2026</v>
      </c>
      <c r="B14" s="22" t="s">
        <v>13</v>
      </c>
      <c r="C14" s="22" t="s">
        <v>16</v>
      </c>
      <c r="D14" s="23">
        <v>1062302</v>
      </c>
      <c r="E14" s="23">
        <v>787702</v>
      </c>
      <c r="F14" s="23">
        <v>274600</v>
      </c>
      <c r="G14" s="23">
        <v>411973</v>
      </c>
      <c r="H14" s="14"/>
    </row>
    <row r="15" spans="1:8" x14ac:dyDescent="0.25">
      <c r="A15" s="21">
        <v>2026</v>
      </c>
      <c r="B15" s="22" t="s">
        <v>13</v>
      </c>
      <c r="C15" s="22" t="s">
        <v>18</v>
      </c>
      <c r="D15" s="23">
        <v>3382977</v>
      </c>
      <c r="E15" s="23">
        <v>2334875</v>
      </c>
      <c r="F15" s="23">
        <v>1048102</v>
      </c>
      <c r="G15" s="23">
        <v>1524076</v>
      </c>
      <c r="H15" s="14"/>
    </row>
    <row r="16" spans="1:8" x14ac:dyDescent="0.25">
      <c r="A16" s="21">
        <v>2026</v>
      </c>
      <c r="B16" s="22" t="s">
        <v>13</v>
      </c>
      <c r="C16" s="22" t="s">
        <v>19</v>
      </c>
      <c r="D16" s="23">
        <v>1276100</v>
      </c>
      <c r="E16" s="23">
        <v>970539</v>
      </c>
      <c r="F16" s="23">
        <v>305561</v>
      </c>
      <c r="G16" s="23">
        <v>433618</v>
      </c>
      <c r="H16" s="14"/>
    </row>
    <row r="17" spans="1:8" x14ac:dyDescent="0.25">
      <c r="A17" s="21">
        <v>2026</v>
      </c>
      <c r="B17" s="22" t="s">
        <v>13</v>
      </c>
      <c r="C17" s="22" t="s">
        <v>20</v>
      </c>
      <c r="D17" s="23">
        <v>3009895</v>
      </c>
      <c r="E17" s="23">
        <v>2046297</v>
      </c>
      <c r="F17" s="23">
        <v>963598</v>
      </c>
      <c r="G17" s="23">
        <v>1402818</v>
      </c>
      <c r="H17" s="14"/>
    </row>
    <row r="18" spans="1:8" x14ac:dyDescent="0.25">
      <c r="A18" s="21">
        <v>2026</v>
      </c>
      <c r="B18" s="22" t="s">
        <v>13</v>
      </c>
      <c r="C18" s="22" t="s">
        <v>21</v>
      </c>
      <c r="D18" s="23">
        <v>1920320</v>
      </c>
      <c r="E18" s="23">
        <v>1439679</v>
      </c>
      <c r="F18" s="23">
        <v>480641</v>
      </c>
      <c r="G18" s="23">
        <v>715126</v>
      </c>
      <c r="H18" s="14"/>
    </row>
    <row r="19" spans="1:8" x14ac:dyDescent="0.25">
      <c r="A19" s="21">
        <v>2026</v>
      </c>
      <c r="B19" s="22" t="s">
        <v>13</v>
      </c>
      <c r="C19" s="22" t="s">
        <v>22</v>
      </c>
      <c r="D19" s="23">
        <v>1489041</v>
      </c>
      <c r="E19" s="23">
        <v>1043564</v>
      </c>
      <c r="F19" s="23">
        <v>445477</v>
      </c>
      <c r="G19" s="23">
        <v>622862</v>
      </c>
      <c r="H19" s="14"/>
    </row>
    <row r="20" spans="1:8" x14ac:dyDescent="0.25">
      <c r="A20" s="21">
        <v>2026</v>
      </c>
      <c r="B20" s="22" t="s">
        <v>13</v>
      </c>
      <c r="C20" s="22" t="s">
        <v>23</v>
      </c>
      <c r="D20" s="23">
        <v>3273188</v>
      </c>
      <c r="E20" s="23">
        <v>1720946</v>
      </c>
      <c r="F20" s="23">
        <v>1552242</v>
      </c>
      <c r="G20" s="23">
        <v>1625999</v>
      </c>
      <c r="H20" s="14"/>
    </row>
    <row r="21" spans="1:8" x14ac:dyDescent="0.25">
      <c r="A21" s="21">
        <v>2026</v>
      </c>
      <c r="B21" s="22" t="s">
        <v>13</v>
      </c>
      <c r="C21" s="22" t="s">
        <v>25</v>
      </c>
      <c r="D21" s="23">
        <v>811307</v>
      </c>
      <c r="E21" s="23">
        <v>615158</v>
      </c>
      <c r="F21" s="23">
        <v>196149</v>
      </c>
      <c r="G21" s="23">
        <v>290433</v>
      </c>
      <c r="H21" s="14"/>
    </row>
    <row r="22" spans="1:8" x14ac:dyDescent="0.25">
      <c r="A22" s="21">
        <v>2026</v>
      </c>
      <c r="B22" s="22" t="s">
        <v>13</v>
      </c>
      <c r="C22" s="22" t="s">
        <v>26</v>
      </c>
      <c r="D22" s="23">
        <v>1972093</v>
      </c>
      <c r="E22" s="23">
        <v>1482759</v>
      </c>
      <c r="F22" s="23">
        <v>489334</v>
      </c>
      <c r="G22" s="23">
        <v>721999</v>
      </c>
      <c r="H22" s="14"/>
    </row>
    <row r="23" spans="1:8" x14ac:dyDescent="0.25">
      <c r="A23" s="21">
        <v>2026</v>
      </c>
      <c r="B23" s="22" t="s">
        <v>13</v>
      </c>
      <c r="C23" s="22" t="s">
        <v>27</v>
      </c>
      <c r="D23" s="23">
        <v>873594</v>
      </c>
      <c r="E23" s="23">
        <v>651619</v>
      </c>
      <c r="F23" s="23">
        <v>221975</v>
      </c>
      <c r="G23" s="23">
        <v>318407</v>
      </c>
      <c r="H23" s="14"/>
    </row>
    <row r="24" spans="1:8" x14ac:dyDescent="0.25">
      <c r="A24" s="21">
        <v>2026</v>
      </c>
      <c r="B24" s="22" t="s">
        <v>13</v>
      </c>
      <c r="C24" s="22" t="s">
        <v>28</v>
      </c>
      <c r="D24" s="23">
        <v>257651</v>
      </c>
      <c r="E24" s="23">
        <v>190230</v>
      </c>
      <c r="F24" s="23">
        <v>67421</v>
      </c>
      <c r="G24" s="23">
        <v>102060</v>
      </c>
      <c r="H24" s="14"/>
    </row>
    <row r="25" spans="1:8" x14ac:dyDescent="0.25">
      <c r="A25" s="21">
        <v>2026</v>
      </c>
      <c r="B25" s="22" t="s">
        <v>13</v>
      </c>
      <c r="C25" s="22" t="s">
        <v>30</v>
      </c>
      <c r="D25" s="23">
        <v>1099824</v>
      </c>
      <c r="E25" s="23">
        <v>833820</v>
      </c>
      <c r="F25" s="23">
        <v>266004</v>
      </c>
      <c r="G25" s="23">
        <v>391064</v>
      </c>
      <c r="H25" s="14"/>
    </row>
    <row r="26" spans="1:8" x14ac:dyDescent="0.25">
      <c r="A26" s="21">
        <v>2026</v>
      </c>
      <c r="B26" s="22" t="s">
        <v>13</v>
      </c>
      <c r="C26" s="22" t="s">
        <v>24</v>
      </c>
      <c r="D26" s="23">
        <v>84079</v>
      </c>
      <c r="E26" s="23">
        <v>64010</v>
      </c>
      <c r="F26" s="23">
        <v>20069</v>
      </c>
      <c r="G26" s="23">
        <v>29092</v>
      </c>
      <c r="H26" s="14"/>
    </row>
    <row r="27" spans="1:8" x14ac:dyDescent="0.25">
      <c r="A27" s="21">
        <v>2026</v>
      </c>
      <c r="B27" s="22" t="s">
        <v>13</v>
      </c>
      <c r="C27" s="22" t="s">
        <v>29</v>
      </c>
      <c r="D27" s="23">
        <v>67906</v>
      </c>
      <c r="E27" s="23">
        <v>51629</v>
      </c>
      <c r="F27" s="23">
        <v>16277</v>
      </c>
      <c r="G27" s="23">
        <v>21417</v>
      </c>
      <c r="H27" s="14"/>
    </row>
    <row r="28" spans="1:8" x14ac:dyDescent="0.25">
      <c r="A28" s="21">
        <v>2026</v>
      </c>
      <c r="B28" s="22" t="s">
        <v>13</v>
      </c>
      <c r="C28" s="22" t="s">
        <v>17</v>
      </c>
      <c r="D28" s="23">
        <v>349362</v>
      </c>
      <c r="E28" s="23">
        <v>284949</v>
      </c>
      <c r="F28" s="23">
        <v>64413</v>
      </c>
      <c r="G28" s="23">
        <v>151053</v>
      </c>
      <c r="H28" s="14"/>
    </row>
    <row r="29" spans="1:8" x14ac:dyDescent="0.25">
      <c r="A29" s="21">
        <v>2026</v>
      </c>
      <c r="B29" s="22" t="s">
        <v>13</v>
      </c>
      <c r="C29" s="22" t="s">
        <v>31</v>
      </c>
      <c r="D29" s="23">
        <v>206508</v>
      </c>
      <c r="E29" s="23">
        <v>148193</v>
      </c>
      <c r="F29" s="23">
        <v>58315</v>
      </c>
      <c r="G29" s="23">
        <v>92803</v>
      </c>
      <c r="H29" s="14"/>
    </row>
    <row r="30" spans="1:8" ht="25.5" customHeight="1" x14ac:dyDescent="0.25">
      <c r="A30" s="52" t="s">
        <v>269</v>
      </c>
      <c r="B30" s="53"/>
      <c r="C30" s="53"/>
      <c r="D30" s="54">
        <f>SUBTOTAL(109,Tabla5[Número Notificaciones Totales])</f>
        <v>25815947</v>
      </c>
      <c r="E30" s="54">
        <f>SUBTOTAL(109,Tabla5[Número Notificaciones Totales (Sin Traslados)])</f>
        <v>17921380</v>
      </c>
      <c r="F30" s="54">
        <f>SUBTOTAL(109,Tabla5[Número Traslados de Copia de Notificaciones])</f>
        <v>7894567</v>
      </c>
      <c r="G30" s="54">
        <f>SUBTOTAL(109,Tabla5[Número Notificaciones Totales (Procurador)])</f>
        <v>10938102</v>
      </c>
      <c r="H30" s="14"/>
    </row>
    <row r="31" spans="1:8" x14ac:dyDescent="0.25">
      <c r="A31" s="15"/>
      <c r="B31" s="9"/>
      <c r="C31" s="9"/>
      <c r="D31" s="9"/>
      <c r="E31" s="9"/>
      <c r="F31" s="9"/>
      <c r="G31" s="9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6FDF-2D8F-4977-9F90-D5D616192243}">
  <dimension ref="A1:E26"/>
  <sheetViews>
    <sheetView workbookViewId="0"/>
  </sheetViews>
  <sheetFormatPr baseColWidth="10" defaultColWidth="11.42578125" defaultRowHeight="15" x14ac:dyDescent="0.25"/>
  <cols>
    <col min="1" max="1" width="11.42578125" style="14"/>
    <col min="2" max="2" width="18.140625" style="11" customWidth="1"/>
    <col min="3" max="3" width="26.5703125" style="11" bestFit="1" customWidth="1"/>
    <col min="4" max="4" width="21.7109375" style="11" bestFit="1" customWidth="1"/>
    <col min="5" max="16384" width="11.42578125" style="11"/>
  </cols>
  <sheetData>
    <row r="1" spans="1:5" s="9" customFormat="1" ht="21" x14ac:dyDescent="0.35">
      <c r="A1" s="29" t="s">
        <v>32</v>
      </c>
      <c r="B1" s="29"/>
      <c r="C1" s="29"/>
      <c r="D1" s="29"/>
    </row>
    <row r="2" spans="1:5" x14ac:dyDescent="0.25">
      <c r="A2" s="10"/>
    </row>
    <row r="3" spans="1:5" ht="33" customHeight="1" x14ac:dyDescent="0.25">
      <c r="A3" s="81" t="s">
        <v>33</v>
      </c>
      <c r="B3" s="82"/>
      <c r="C3" s="82"/>
      <c r="D3" s="82"/>
    </row>
    <row r="4" spans="1:5" ht="12.75" customHeight="1" x14ac:dyDescent="0.25">
      <c r="A4" s="12"/>
      <c r="B4" s="13"/>
      <c r="C4" s="13"/>
      <c r="D4" s="13"/>
    </row>
    <row r="5" spans="1:5" x14ac:dyDescent="0.25">
      <c r="A5" s="19">
        <v>2026</v>
      </c>
    </row>
    <row r="6" spans="1:5" ht="81" customHeight="1" x14ac:dyDescent="0.25">
      <c r="A6" s="25" t="s">
        <v>0</v>
      </c>
      <c r="B6" s="26" t="s">
        <v>7</v>
      </c>
      <c r="C6" s="26" t="s">
        <v>34</v>
      </c>
      <c r="D6" s="27" t="s">
        <v>35</v>
      </c>
    </row>
    <row r="7" spans="1:5" x14ac:dyDescent="0.25">
      <c r="A7" s="21">
        <v>2026</v>
      </c>
      <c r="B7" s="22" t="s">
        <v>13</v>
      </c>
      <c r="C7" s="22" t="s">
        <v>14</v>
      </c>
      <c r="D7" s="23">
        <v>1283758</v>
      </c>
      <c r="E7" s="14"/>
    </row>
    <row r="8" spans="1:5" x14ac:dyDescent="0.25">
      <c r="A8" s="21">
        <v>2026</v>
      </c>
      <c r="B8" s="22" t="s">
        <v>13</v>
      </c>
      <c r="C8" s="22" t="s">
        <v>15</v>
      </c>
      <c r="D8" s="23">
        <v>58</v>
      </c>
      <c r="E8" s="14"/>
    </row>
    <row r="9" spans="1:5" x14ac:dyDescent="0.25">
      <c r="A9" s="21">
        <v>2026</v>
      </c>
      <c r="B9" s="22" t="s">
        <v>13</v>
      </c>
      <c r="C9" s="22" t="s">
        <v>16</v>
      </c>
      <c r="D9" s="23">
        <v>204456</v>
      </c>
      <c r="E9" s="14"/>
    </row>
    <row r="10" spans="1:5" x14ac:dyDescent="0.25">
      <c r="A10" s="21">
        <v>2026</v>
      </c>
      <c r="B10" s="22" t="s">
        <v>13</v>
      </c>
      <c r="C10" s="22" t="s">
        <v>18</v>
      </c>
      <c r="D10" s="23">
        <v>896002</v>
      </c>
      <c r="E10" s="14"/>
    </row>
    <row r="11" spans="1:5" x14ac:dyDescent="0.25">
      <c r="A11" s="21">
        <v>2026</v>
      </c>
      <c r="B11" s="22" t="s">
        <v>13</v>
      </c>
      <c r="C11" s="22" t="s">
        <v>19</v>
      </c>
      <c r="D11" s="23">
        <v>314888</v>
      </c>
      <c r="E11" s="14"/>
    </row>
    <row r="12" spans="1:5" x14ac:dyDescent="0.25">
      <c r="A12" s="21">
        <v>2026</v>
      </c>
      <c r="B12" s="22" t="s">
        <v>13</v>
      </c>
      <c r="C12" s="22" t="s">
        <v>20</v>
      </c>
      <c r="D12" s="23">
        <v>779714</v>
      </c>
      <c r="E12" s="14"/>
    </row>
    <row r="13" spans="1:5" x14ac:dyDescent="0.25">
      <c r="A13" s="21">
        <v>2026</v>
      </c>
      <c r="B13" s="22" t="s">
        <v>13</v>
      </c>
      <c r="C13" s="22" t="s">
        <v>21</v>
      </c>
      <c r="D13" s="23">
        <v>435884</v>
      </c>
      <c r="E13" s="14"/>
    </row>
    <row r="14" spans="1:5" x14ac:dyDescent="0.25">
      <c r="A14" s="21">
        <v>2026</v>
      </c>
      <c r="B14" s="22" t="s">
        <v>13</v>
      </c>
      <c r="C14" s="22" t="s">
        <v>36</v>
      </c>
      <c r="D14" s="23">
        <v>8</v>
      </c>
      <c r="E14" s="14"/>
    </row>
    <row r="15" spans="1:5" x14ac:dyDescent="0.25">
      <c r="A15" s="21">
        <v>2026</v>
      </c>
      <c r="B15" s="22" t="s">
        <v>13</v>
      </c>
      <c r="C15" s="22" t="s">
        <v>22</v>
      </c>
      <c r="D15" s="23">
        <v>357096</v>
      </c>
      <c r="E15" s="14"/>
    </row>
    <row r="16" spans="1:5" x14ac:dyDescent="0.25">
      <c r="A16" s="21">
        <v>2026</v>
      </c>
      <c r="B16" s="22" t="s">
        <v>13</v>
      </c>
      <c r="C16" s="22" t="s">
        <v>23</v>
      </c>
      <c r="D16" s="23">
        <v>36</v>
      </c>
      <c r="E16" s="14"/>
    </row>
    <row r="17" spans="1:5" x14ac:dyDescent="0.25">
      <c r="A17" s="21">
        <v>2026</v>
      </c>
      <c r="B17" s="22" t="s">
        <v>13</v>
      </c>
      <c r="C17" s="22" t="s">
        <v>25</v>
      </c>
      <c r="D17" s="23">
        <v>185452</v>
      </c>
      <c r="E17" s="14"/>
    </row>
    <row r="18" spans="1:5" x14ac:dyDescent="0.25">
      <c r="A18" s="21">
        <v>2026</v>
      </c>
      <c r="B18" s="22" t="s">
        <v>13</v>
      </c>
      <c r="C18" s="22" t="s">
        <v>26</v>
      </c>
      <c r="D18" s="23">
        <v>434656</v>
      </c>
      <c r="E18" s="14"/>
    </row>
    <row r="19" spans="1:5" x14ac:dyDescent="0.25">
      <c r="A19" s="21">
        <v>2026</v>
      </c>
      <c r="B19" s="22" t="s">
        <v>13</v>
      </c>
      <c r="C19" s="22" t="s">
        <v>27</v>
      </c>
      <c r="D19" s="23">
        <v>216436</v>
      </c>
      <c r="E19" s="14"/>
    </row>
    <row r="20" spans="1:5" x14ac:dyDescent="0.25">
      <c r="A20" s="21">
        <v>2026</v>
      </c>
      <c r="B20" s="22" t="s">
        <v>13</v>
      </c>
      <c r="C20" s="22" t="s">
        <v>28</v>
      </c>
      <c r="D20" s="23">
        <v>48085</v>
      </c>
      <c r="E20" s="14"/>
    </row>
    <row r="21" spans="1:5" x14ac:dyDescent="0.25">
      <c r="A21" s="21">
        <v>2026</v>
      </c>
      <c r="B21" s="22" t="s">
        <v>13</v>
      </c>
      <c r="C21" s="22" t="s">
        <v>30</v>
      </c>
      <c r="D21" s="23">
        <v>291202</v>
      </c>
      <c r="E21" s="14"/>
    </row>
    <row r="22" spans="1:5" x14ac:dyDescent="0.25">
      <c r="A22" s="21">
        <v>2026</v>
      </c>
      <c r="B22" s="22" t="s">
        <v>13</v>
      </c>
      <c r="C22" s="22" t="s">
        <v>24</v>
      </c>
      <c r="D22" s="23">
        <v>21901</v>
      </c>
      <c r="E22" s="14"/>
    </row>
    <row r="23" spans="1:5" x14ac:dyDescent="0.25">
      <c r="A23" s="21">
        <v>2026</v>
      </c>
      <c r="B23" s="22" t="s">
        <v>13</v>
      </c>
      <c r="C23" s="22" t="s">
        <v>29</v>
      </c>
      <c r="D23" s="23">
        <v>17834</v>
      </c>
      <c r="E23" s="14"/>
    </row>
    <row r="24" spans="1:5" x14ac:dyDescent="0.25">
      <c r="A24" s="21">
        <v>2026</v>
      </c>
      <c r="B24" s="22" t="s">
        <v>13</v>
      </c>
      <c r="C24" s="22" t="s">
        <v>17</v>
      </c>
      <c r="D24" s="23">
        <v>55363</v>
      </c>
      <c r="E24" s="14"/>
    </row>
    <row r="25" spans="1:5" x14ac:dyDescent="0.25">
      <c r="A25" s="21">
        <v>2026</v>
      </c>
      <c r="B25" s="22" t="s">
        <v>13</v>
      </c>
      <c r="C25" s="22" t="s">
        <v>31</v>
      </c>
      <c r="D25" s="23">
        <v>31692</v>
      </c>
      <c r="E25" s="14"/>
    </row>
    <row r="26" spans="1:5" ht="15.75" x14ac:dyDescent="0.25">
      <c r="A26" s="52" t="s">
        <v>269</v>
      </c>
      <c r="B26" s="53"/>
      <c r="C26" s="53"/>
      <c r="D26" s="54">
        <f>SUBTOTAL(109,Tabla1[Número Escritos Trámite])</f>
        <v>5574521</v>
      </c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13C6-FB2F-4163-8ACD-B221E1FC08D7}">
  <dimension ref="A1:L36"/>
  <sheetViews>
    <sheetView workbookViewId="0"/>
  </sheetViews>
  <sheetFormatPr baseColWidth="10" defaultColWidth="11.42578125" defaultRowHeight="15" x14ac:dyDescent="0.25"/>
  <cols>
    <col min="1" max="1" width="15.28515625" style="14" customWidth="1"/>
    <col min="2" max="2" width="19" style="11" customWidth="1"/>
    <col min="3" max="3" width="22.28515625" style="11" customWidth="1"/>
    <col min="4" max="11" width="16.7109375" style="11" customWidth="1"/>
    <col min="12" max="16384" width="11.42578125" style="11"/>
  </cols>
  <sheetData>
    <row r="1" spans="1:12" s="9" customFormat="1" ht="21" x14ac:dyDescent="0.35">
      <c r="A1" s="29" t="s">
        <v>37</v>
      </c>
      <c r="B1" s="20"/>
      <c r="C1" s="20"/>
      <c r="D1" s="20"/>
      <c r="E1" s="20"/>
      <c r="F1" s="20"/>
      <c r="G1" s="20"/>
      <c r="H1" s="29"/>
      <c r="I1" s="20"/>
      <c r="J1" s="20"/>
      <c r="K1" s="20"/>
    </row>
    <row r="3" spans="1:12" x14ac:dyDescent="0.25">
      <c r="A3" s="16" t="s">
        <v>38</v>
      </c>
    </row>
    <row r="5" spans="1:12" x14ac:dyDescent="0.25">
      <c r="A5" s="16" t="s">
        <v>39</v>
      </c>
    </row>
    <row r="6" spans="1:12" x14ac:dyDescent="0.25">
      <c r="A6" s="16" t="s">
        <v>40</v>
      </c>
    </row>
    <row r="7" spans="1:12" x14ac:dyDescent="0.25">
      <c r="A7" s="16" t="s">
        <v>41</v>
      </c>
    </row>
    <row r="8" spans="1:12" x14ac:dyDescent="0.25">
      <c r="A8" s="16" t="s">
        <v>42</v>
      </c>
    </row>
    <row r="9" spans="1:12" x14ac:dyDescent="0.25">
      <c r="A9" s="16" t="s">
        <v>43</v>
      </c>
    </row>
    <row r="10" spans="1:12" x14ac:dyDescent="0.25">
      <c r="A10" s="16" t="s">
        <v>44</v>
      </c>
    </row>
    <row r="11" spans="1:12" x14ac:dyDescent="0.25">
      <c r="A11" s="16" t="s">
        <v>45</v>
      </c>
    </row>
    <row r="12" spans="1:12" x14ac:dyDescent="0.25">
      <c r="A12" s="16" t="s">
        <v>46</v>
      </c>
    </row>
    <row r="14" spans="1:12" ht="81" customHeight="1" x14ac:dyDescent="0.25">
      <c r="A14" s="55" t="s">
        <v>0</v>
      </c>
      <c r="B14" s="56" t="s">
        <v>7</v>
      </c>
      <c r="C14" s="56" t="s">
        <v>34</v>
      </c>
      <c r="D14" s="56" t="s">
        <v>47</v>
      </c>
      <c r="E14" s="56" t="s">
        <v>48</v>
      </c>
      <c r="F14" s="56" t="s">
        <v>49</v>
      </c>
      <c r="G14" s="56" t="s">
        <v>50</v>
      </c>
      <c r="H14" s="56" t="s">
        <v>51</v>
      </c>
      <c r="I14" s="56" t="s">
        <v>52</v>
      </c>
      <c r="J14" s="56" t="s">
        <v>53</v>
      </c>
      <c r="K14" s="57" t="s">
        <v>54</v>
      </c>
      <c r="L14" s="32"/>
    </row>
    <row r="15" spans="1:12" x14ac:dyDescent="0.25">
      <c r="A15" s="33">
        <v>2026</v>
      </c>
      <c r="B15" s="34" t="s">
        <v>13</v>
      </c>
      <c r="C15" s="34" t="s">
        <v>14</v>
      </c>
      <c r="D15" s="37">
        <v>271190</v>
      </c>
      <c r="E15" s="37">
        <v>148579</v>
      </c>
      <c r="F15" s="37">
        <v>33251</v>
      </c>
      <c r="G15" s="37">
        <v>133</v>
      </c>
      <c r="H15" s="37">
        <v>25200</v>
      </c>
      <c r="I15" s="37">
        <v>57232</v>
      </c>
      <c r="J15" s="37">
        <v>1</v>
      </c>
      <c r="K15" s="37">
        <v>0</v>
      </c>
      <c r="L15" s="35"/>
    </row>
    <row r="16" spans="1:12" x14ac:dyDescent="0.25">
      <c r="A16" s="33">
        <v>2026</v>
      </c>
      <c r="B16" s="34" t="s">
        <v>13</v>
      </c>
      <c r="C16" s="34" t="s">
        <v>15</v>
      </c>
      <c r="D16" s="37">
        <v>4502</v>
      </c>
      <c r="E16" s="37">
        <v>3</v>
      </c>
      <c r="F16" s="37">
        <v>0</v>
      </c>
      <c r="G16" s="37">
        <v>0</v>
      </c>
      <c r="H16" s="37">
        <v>0</v>
      </c>
      <c r="I16" s="37">
        <v>4499</v>
      </c>
      <c r="J16" s="37">
        <v>0</v>
      </c>
      <c r="K16" s="37">
        <v>0</v>
      </c>
      <c r="L16" s="35"/>
    </row>
    <row r="17" spans="1:12" x14ac:dyDescent="0.25">
      <c r="A17" s="33">
        <v>2026</v>
      </c>
      <c r="B17" s="34" t="s">
        <v>13</v>
      </c>
      <c r="C17" s="34" t="s">
        <v>16</v>
      </c>
      <c r="D17" s="37">
        <v>38423</v>
      </c>
      <c r="E17" s="37">
        <v>19802</v>
      </c>
      <c r="F17" s="37">
        <v>5076</v>
      </c>
      <c r="G17" s="37">
        <v>33</v>
      </c>
      <c r="H17" s="37">
        <v>3960</v>
      </c>
      <c r="I17" s="37">
        <v>8048</v>
      </c>
      <c r="J17" s="37">
        <v>1</v>
      </c>
      <c r="K17" s="37">
        <v>0</v>
      </c>
      <c r="L17" s="35"/>
    </row>
    <row r="18" spans="1:12" x14ac:dyDescent="0.25">
      <c r="A18" s="33">
        <v>2026</v>
      </c>
      <c r="B18" s="34" t="s">
        <v>13</v>
      </c>
      <c r="C18" s="34" t="s">
        <v>18</v>
      </c>
      <c r="D18" s="37">
        <v>228340</v>
      </c>
      <c r="E18" s="37">
        <v>132641</v>
      </c>
      <c r="F18" s="37">
        <v>22038</v>
      </c>
      <c r="G18" s="37">
        <v>129</v>
      </c>
      <c r="H18" s="37">
        <v>6336</v>
      </c>
      <c r="I18" s="37">
        <v>60191</v>
      </c>
      <c r="J18" s="37">
        <v>0</v>
      </c>
      <c r="K18" s="37">
        <v>0</v>
      </c>
      <c r="L18" s="35"/>
    </row>
    <row r="19" spans="1:12" x14ac:dyDescent="0.25">
      <c r="A19" s="33">
        <v>2026</v>
      </c>
      <c r="B19" s="34" t="s">
        <v>13</v>
      </c>
      <c r="C19" s="34" t="s">
        <v>19</v>
      </c>
      <c r="D19" s="37">
        <v>66567</v>
      </c>
      <c r="E19" s="37">
        <v>35309</v>
      </c>
      <c r="F19" s="37">
        <v>8114</v>
      </c>
      <c r="G19" s="37">
        <v>33</v>
      </c>
      <c r="H19" s="37">
        <v>4536</v>
      </c>
      <c r="I19" s="37">
        <v>16839</v>
      </c>
      <c r="J19" s="37">
        <v>0</v>
      </c>
      <c r="K19" s="37">
        <v>0</v>
      </c>
      <c r="L19" s="35"/>
    </row>
    <row r="20" spans="1:12" x14ac:dyDescent="0.25">
      <c r="A20" s="33">
        <v>2026</v>
      </c>
      <c r="B20" s="34" t="s">
        <v>13</v>
      </c>
      <c r="C20" s="34" t="s">
        <v>20</v>
      </c>
      <c r="D20" s="37">
        <v>170413</v>
      </c>
      <c r="E20" s="37">
        <v>92199</v>
      </c>
      <c r="F20" s="37">
        <v>19018</v>
      </c>
      <c r="G20" s="37">
        <v>116</v>
      </c>
      <c r="H20" s="37">
        <v>6513</v>
      </c>
      <c r="I20" s="37">
        <v>47304</v>
      </c>
      <c r="J20" s="37">
        <v>0</v>
      </c>
      <c r="K20" s="37">
        <v>0</v>
      </c>
      <c r="L20" s="35"/>
    </row>
    <row r="21" spans="1:12" x14ac:dyDescent="0.25">
      <c r="A21" s="33">
        <v>2026</v>
      </c>
      <c r="B21" s="34" t="s">
        <v>13</v>
      </c>
      <c r="C21" s="34" t="s">
        <v>21</v>
      </c>
      <c r="D21" s="37">
        <v>78660</v>
      </c>
      <c r="E21" s="37">
        <v>41431</v>
      </c>
      <c r="F21" s="37">
        <v>10558</v>
      </c>
      <c r="G21" s="37">
        <v>36</v>
      </c>
      <c r="H21" s="37">
        <v>4226</v>
      </c>
      <c r="I21" s="37">
        <v>19898</v>
      </c>
      <c r="J21" s="37">
        <v>0</v>
      </c>
      <c r="K21" s="37">
        <v>0</v>
      </c>
      <c r="L21" s="35"/>
    </row>
    <row r="22" spans="1:12" x14ac:dyDescent="0.25">
      <c r="A22" s="33">
        <v>2026</v>
      </c>
      <c r="B22" s="34" t="s">
        <v>13</v>
      </c>
      <c r="C22" s="34" t="s">
        <v>36</v>
      </c>
      <c r="D22" s="37">
        <v>620</v>
      </c>
      <c r="E22" s="37">
        <v>7</v>
      </c>
      <c r="F22" s="37">
        <v>0</v>
      </c>
      <c r="G22" s="37">
        <v>0</v>
      </c>
      <c r="H22" s="37">
        <v>0</v>
      </c>
      <c r="I22" s="37">
        <v>613</v>
      </c>
      <c r="J22" s="37">
        <v>0</v>
      </c>
      <c r="K22" s="37">
        <v>0</v>
      </c>
      <c r="L22" s="35"/>
    </row>
    <row r="23" spans="1:12" x14ac:dyDescent="0.25">
      <c r="A23" s="33">
        <v>2026</v>
      </c>
      <c r="B23" s="34" t="s">
        <v>13</v>
      </c>
      <c r="C23" s="34" t="s">
        <v>22</v>
      </c>
      <c r="D23" s="37">
        <v>84123</v>
      </c>
      <c r="E23" s="37">
        <v>49812</v>
      </c>
      <c r="F23" s="37">
        <v>9168</v>
      </c>
      <c r="G23" s="37">
        <v>65</v>
      </c>
      <c r="H23" s="37">
        <v>1</v>
      </c>
      <c r="I23" s="37">
        <v>21980</v>
      </c>
      <c r="J23" s="37">
        <v>1</v>
      </c>
      <c r="K23" s="37">
        <v>0</v>
      </c>
      <c r="L23" s="35"/>
    </row>
    <row r="24" spans="1:12" x14ac:dyDescent="0.25">
      <c r="A24" s="33">
        <v>2026</v>
      </c>
      <c r="B24" s="34" t="s">
        <v>13</v>
      </c>
      <c r="C24" s="34" t="s">
        <v>55</v>
      </c>
      <c r="D24" s="37">
        <v>3472</v>
      </c>
      <c r="E24" s="37">
        <v>0</v>
      </c>
      <c r="F24" s="37">
        <v>0</v>
      </c>
      <c r="G24" s="37">
        <v>0</v>
      </c>
      <c r="H24" s="37">
        <v>0</v>
      </c>
      <c r="I24" s="37">
        <v>3472</v>
      </c>
      <c r="J24" s="37">
        <v>0</v>
      </c>
      <c r="K24" s="37">
        <v>0</v>
      </c>
      <c r="L24" s="35"/>
    </row>
    <row r="25" spans="1:12" x14ac:dyDescent="0.25">
      <c r="A25" s="33">
        <v>2026</v>
      </c>
      <c r="B25" s="34" t="s">
        <v>13</v>
      </c>
      <c r="C25" s="34" t="s">
        <v>23</v>
      </c>
      <c r="D25" s="37">
        <v>120</v>
      </c>
      <c r="E25" s="37">
        <v>105</v>
      </c>
      <c r="F25" s="37">
        <v>8</v>
      </c>
      <c r="G25" s="37">
        <v>1</v>
      </c>
      <c r="H25" s="37">
        <v>0</v>
      </c>
      <c r="I25" s="37">
        <v>2</v>
      </c>
      <c r="J25" s="37">
        <v>0</v>
      </c>
      <c r="K25" s="37">
        <v>0</v>
      </c>
      <c r="L25" s="35"/>
    </row>
    <row r="26" spans="1:12" x14ac:dyDescent="0.25">
      <c r="A26" s="33">
        <v>2026</v>
      </c>
      <c r="B26" s="34" t="s">
        <v>13</v>
      </c>
      <c r="C26" s="34" t="s">
        <v>25</v>
      </c>
      <c r="D26" s="37">
        <v>32530</v>
      </c>
      <c r="E26" s="37">
        <v>15160</v>
      </c>
      <c r="F26" s="37">
        <v>4719</v>
      </c>
      <c r="G26" s="37">
        <v>11</v>
      </c>
      <c r="H26" s="37">
        <v>3961</v>
      </c>
      <c r="I26" s="37">
        <v>7599</v>
      </c>
      <c r="J26" s="37">
        <v>0</v>
      </c>
      <c r="K26" s="37">
        <v>0</v>
      </c>
      <c r="L26" s="35"/>
    </row>
    <row r="27" spans="1:12" x14ac:dyDescent="0.25">
      <c r="A27" s="33">
        <v>2026</v>
      </c>
      <c r="B27" s="34" t="s">
        <v>13</v>
      </c>
      <c r="C27" s="34" t="s">
        <v>26</v>
      </c>
      <c r="D27" s="37">
        <v>80907</v>
      </c>
      <c r="E27" s="37">
        <v>50604</v>
      </c>
      <c r="F27" s="37">
        <v>11104</v>
      </c>
      <c r="G27" s="37">
        <v>40</v>
      </c>
      <c r="H27" s="37">
        <v>348</v>
      </c>
      <c r="I27" s="37">
        <v>16342</v>
      </c>
      <c r="J27" s="37">
        <v>1</v>
      </c>
      <c r="K27" s="37">
        <v>0</v>
      </c>
      <c r="L27" s="35"/>
    </row>
    <row r="28" spans="1:12" x14ac:dyDescent="0.25">
      <c r="A28" s="33">
        <v>2026</v>
      </c>
      <c r="B28" s="34" t="s">
        <v>13</v>
      </c>
      <c r="C28" s="34" t="s">
        <v>27</v>
      </c>
      <c r="D28" s="37">
        <v>43905</v>
      </c>
      <c r="E28" s="37">
        <v>24183</v>
      </c>
      <c r="F28" s="37">
        <v>4697</v>
      </c>
      <c r="G28" s="37">
        <v>14</v>
      </c>
      <c r="H28" s="37">
        <v>2079</v>
      </c>
      <c r="I28" s="37">
        <v>12156</v>
      </c>
      <c r="J28" s="37">
        <v>0</v>
      </c>
      <c r="K28" s="37">
        <v>0</v>
      </c>
      <c r="L28" s="35"/>
    </row>
    <row r="29" spans="1:12" x14ac:dyDescent="0.25">
      <c r="A29" s="33">
        <v>2026</v>
      </c>
      <c r="B29" s="34" t="s">
        <v>13</v>
      </c>
      <c r="C29" s="34" t="s">
        <v>28</v>
      </c>
      <c r="D29" s="37">
        <v>8814</v>
      </c>
      <c r="E29" s="37">
        <v>4942</v>
      </c>
      <c r="F29" s="37">
        <v>1166</v>
      </c>
      <c r="G29" s="37">
        <v>4</v>
      </c>
      <c r="H29" s="37">
        <v>0</v>
      </c>
      <c r="I29" s="37">
        <v>2484</v>
      </c>
      <c r="J29" s="37">
        <v>0</v>
      </c>
      <c r="K29" s="37">
        <v>0</v>
      </c>
      <c r="L29" s="35"/>
    </row>
    <row r="30" spans="1:12" x14ac:dyDescent="0.25">
      <c r="A30" s="33">
        <v>2026</v>
      </c>
      <c r="B30" s="34" t="s">
        <v>13</v>
      </c>
      <c r="C30" s="34" t="s">
        <v>56</v>
      </c>
      <c r="D30" s="37">
        <v>195</v>
      </c>
      <c r="E30" s="37">
        <v>0</v>
      </c>
      <c r="F30" s="37">
        <v>0</v>
      </c>
      <c r="G30" s="37">
        <v>0</v>
      </c>
      <c r="H30" s="37">
        <v>0</v>
      </c>
      <c r="I30" s="37">
        <v>195</v>
      </c>
      <c r="J30" s="37">
        <v>0</v>
      </c>
      <c r="K30" s="37">
        <v>0</v>
      </c>
      <c r="L30" s="35"/>
    </row>
    <row r="31" spans="1:12" x14ac:dyDescent="0.25">
      <c r="A31" s="33">
        <v>2026</v>
      </c>
      <c r="B31" s="34" t="s">
        <v>13</v>
      </c>
      <c r="C31" s="34" t="s">
        <v>30</v>
      </c>
      <c r="D31" s="37">
        <v>55146</v>
      </c>
      <c r="E31" s="37">
        <v>27406</v>
      </c>
      <c r="F31" s="37">
        <v>5957</v>
      </c>
      <c r="G31" s="37">
        <v>20</v>
      </c>
      <c r="H31" s="37">
        <v>6608</v>
      </c>
      <c r="I31" s="37">
        <v>13997</v>
      </c>
      <c r="J31" s="37">
        <v>0</v>
      </c>
      <c r="K31" s="37">
        <v>0</v>
      </c>
      <c r="L31" s="35"/>
    </row>
    <row r="32" spans="1:12" x14ac:dyDescent="0.25">
      <c r="A32" s="33">
        <v>2026</v>
      </c>
      <c r="B32" s="34" t="s">
        <v>13</v>
      </c>
      <c r="C32" s="34" t="s">
        <v>24</v>
      </c>
      <c r="D32" s="37">
        <v>4664</v>
      </c>
      <c r="E32" s="37">
        <v>2389</v>
      </c>
      <c r="F32" s="37">
        <v>382</v>
      </c>
      <c r="G32" s="37">
        <v>6</v>
      </c>
      <c r="H32" s="37">
        <v>615</v>
      </c>
      <c r="I32" s="37">
        <v>1087</v>
      </c>
      <c r="J32" s="37">
        <v>0</v>
      </c>
      <c r="K32" s="37">
        <v>0</v>
      </c>
      <c r="L32" s="35"/>
    </row>
    <row r="33" spans="1:12" x14ac:dyDescent="0.25">
      <c r="A33" s="33">
        <v>2026</v>
      </c>
      <c r="B33" s="34" t="s">
        <v>13</v>
      </c>
      <c r="C33" s="34" t="s">
        <v>29</v>
      </c>
      <c r="D33" s="37">
        <v>3773</v>
      </c>
      <c r="E33" s="37">
        <v>1687</v>
      </c>
      <c r="F33" s="37">
        <v>521</v>
      </c>
      <c r="G33" s="37">
        <v>1</v>
      </c>
      <c r="H33" s="37">
        <v>163</v>
      </c>
      <c r="I33" s="37">
        <v>1343</v>
      </c>
      <c r="J33" s="37">
        <v>0</v>
      </c>
      <c r="K33" s="37">
        <v>0</v>
      </c>
      <c r="L33" s="35"/>
    </row>
    <row r="34" spans="1:12" x14ac:dyDescent="0.25">
      <c r="A34" s="33">
        <v>2026</v>
      </c>
      <c r="B34" s="34" t="s">
        <v>13</v>
      </c>
      <c r="C34" s="34" t="s">
        <v>17</v>
      </c>
      <c r="D34" s="37">
        <v>5282</v>
      </c>
      <c r="E34" s="37">
        <v>4564</v>
      </c>
      <c r="F34" s="37">
        <v>219</v>
      </c>
      <c r="G34" s="37">
        <v>26</v>
      </c>
      <c r="H34" s="37">
        <v>1</v>
      </c>
      <c r="I34" s="37">
        <v>469</v>
      </c>
      <c r="J34" s="37">
        <v>3</v>
      </c>
      <c r="K34" s="37">
        <v>0</v>
      </c>
      <c r="L34" s="35"/>
    </row>
    <row r="35" spans="1:12" x14ac:dyDescent="0.25">
      <c r="A35" s="33">
        <v>2026</v>
      </c>
      <c r="B35" s="34" t="s">
        <v>13</v>
      </c>
      <c r="C35" s="34" t="s">
        <v>31</v>
      </c>
      <c r="D35" s="37">
        <v>2516</v>
      </c>
      <c r="E35" s="37">
        <v>2335</v>
      </c>
      <c r="F35" s="37">
        <v>0</v>
      </c>
      <c r="G35" s="37">
        <v>181</v>
      </c>
      <c r="H35" s="37">
        <v>0</v>
      </c>
      <c r="I35" s="37">
        <v>0</v>
      </c>
      <c r="J35" s="37">
        <v>0</v>
      </c>
      <c r="K35" s="37">
        <v>0</v>
      </c>
      <c r="L35" s="35"/>
    </row>
    <row r="36" spans="1:12" ht="24" customHeight="1" x14ac:dyDescent="0.25">
      <c r="A36" s="52" t="s">
        <v>269</v>
      </c>
      <c r="B36" s="53"/>
      <c r="C36" s="53"/>
      <c r="D36" s="54">
        <f>SUBTOTAL(109,Tabla2[Número Escritos Iniciadores Totales])</f>
        <v>1184162</v>
      </c>
      <c r="E36" s="54">
        <f>SUBTOTAL(109,Tabla2[Número Escritos Iniciadores de Asunto])</f>
        <v>653158</v>
      </c>
      <c r="F36" s="54">
        <f>SUBTOTAL(109,Tabla2[Número Escritos Iniciadores de Ejecución])</f>
        <v>135996</v>
      </c>
      <c r="G36" s="54">
        <f>SUBTOTAL(109,Tabla2[Número Recursos Queja])</f>
        <v>849</v>
      </c>
      <c r="H36" s="52">
        <f>SUBTOTAL(109,Tabla2[Número Partes Hospitalarios])</f>
        <v>64547</v>
      </c>
      <c r="I36" s="53">
        <f>SUBTOTAL(109,Tabla2[Número Atestados])</f>
        <v>295750</v>
      </c>
      <c r="J36" s="53">
        <f>SUBTOTAL(109,Tabla2[Número Recursos Revisión Sentencia Firme])</f>
        <v>7</v>
      </c>
      <c r="K36" s="54">
        <f>SUBTOTAL(109,Tabla2[Número Escritos Iniciadores Juicio Rápido])</f>
        <v>0</v>
      </c>
      <c r="L36" s="32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86-0732-439C-AB5D-6B3273CE38A1}">
  <dimension ref="A1:E25"/>
  <sheetViews>
    <sheetView workbookViewId="0"/>
  </sheetViews>
  <sheetFormatPr baseColWidth="10" defaultColWidth="11.42578125" defaultRowHeight="15" x14ac:dyDescent="0.25"/>
  <cols>
    <col min="1" max="1" width="13.85546875" style="11" customWidth="1"/>
    <col min="2" max="2" width="18.7109375" style="11" customWidth="1"/>
    <col min="3" max="3" width="22.28515625" style="11" customWidth="1"/>
    <col min="4" max="4" width="24.140625" style="11" customWidth="1"/>
    <col min="5" max="16384" width="11.42578125" style="11"/>
  </cols>
  <sheetData>
    <row r="1" spans="1:5" ht="21" x14ac:dyDescent="0.35">
      <c r="A1" s="29" t="s">
        <v>58</v>
      </c>
      <c r="B1" s="20"/>
      <c r="C1" s="20"/>
      <c r="D1" s="20"/>
    </row>
    <row r="3" spans="1:5" ht="27" customHeight="1" x14ac:dyDescent="0.25">
      <c r="A3" s="83" t="s">
        <v>267</v>
      </c>
      <c r="B3" s="83"/>
      <c r="C3" s="83"/>
      <c r="D3" s="83"/>
    </row>
    <row r="5" spans="1:5" ht="60.95" customHeight="1" x14ac:dyDescent="0.25">
      <c r="A5" s="30" t="s">
        <v>0</v>
      </c>
      <c r="B5" s="31" t="s">
        <v>7</v>
      </c>
      <c r="C5" s="31" t="s">
        <v>34</v>
      </c>
      <c r="D5" s="31" t="s">
        <v>57</v>
      </c>
    </row>
    <row r="6" spans="1:5" x14ac:dyDescent="0.25">
      <c r="A6" s="24">
        <v>2026</v>
      </c>
      <c r="B6" s="22" t="s">
        <v>13</v>
      </c>
      <c r="C6" s="22" t="s">
        <v>14</v>
      </c>
      <c r="D6" s="23">
        <v>13708</v>
      </c>
      <c r="E6" s="35"/>
    </row>
    <row r="7" spans="1:5" x14ac:dyDescent="0.25">
      <c r="A7" s="24">
        <v>2026</v>
      </c>
      <c r="B7" s="22" t="s">
        <v>13</v>
      </c>
      <c r="C7" s="22" t="s">
        <v>15</v>
      </c>
      <c r="D7" s="23">
        <v>1</v>
      </c>
      <c r="E7" s="35"/>
    </row>
    <row r="8" spans="1:5" x14ac:dyDescent="0.25">
      <c r="A8" s="24">
        <v>2026</v>
      </c>
      <c r="B8" s="22" t="s">
        <v>13</v>
      </c>
      <c r="C8" s="22" t="s">
        <v>16</v>
      </c>
      <c r="D8" s="23">
        <v>1150</v>
      </c>
      <c r="E8" s="35"/>
    </row>
    <row r="9" spans="1:5" x14ac:dyDescent="0.25">
      <c r="A9" s="24">
        <v>2026</v>
      </c>
      <c r="B9" s="22" t="s">
        <v>13</v>
      </c>
      <c r="C9" s="22" t="s">
        <v>18</v>
      </c>
      <c r="D9" s="23">
        <v>14049</v>
      </c>
      <c r="E9" s="35"/>
    </row>
    <row r="10" spans="1:5" x14ac:dyDescent="0.25">
      <c r="A10" s="24">
        <v>2026</v>
      </c>
      <c r="B10" s="22" t="s">
        <v>13</v>
      </c>
      <c r="C10" s="22" t="s">
        <v>19</v>
      </c>
      <c r="D10" s="23">
        <v>2580</v>
      </c>
      <c r="E10" s="35"/>
    </row>
    <row r="11" spans="1:5" x14ac:dyDescent="0.25">
      <c r="A11" s="24">
        <v>2026</v>
      </c>
      <c r="B11" s="22" t="s">
        <v>13</v>
      </c>
      <c r="C11" s="22" t="s">
        <v>20</v>
      </c>
      <c r="D11" s="23">
        <v>8263</v>
      </c>
      <c r="E11" s="35"/>
    </row>
    <row r="12" spans="1:5" x14ac:dyDescent="0.25">
      <c r="A12" s="24">
        <v>2026</v>
      </c>
      <c r="B12" s="22" t="s">
        <v>13</v>
      </c>
      <c r="C12" s="22" t="s">
        <v>21</v>
      </c>
      <c r="D12" s="23">
        <v>2997</v>
      </c>
      <c r="E12" s="35"/>
    </row>
    <row r="13" spans="1:5" x14ac:dyDescent="0.25">
      <c r="A13" s="24">
        <v>2026</v>
      </c>
      <c r="B13" s="22" t="s">
        <v>13</v>
      </c>
      <c r="C13" s="22" t="s">
        <v>22</v>
      </c>
      <c r="D13" s="23">
        <v>3272</v>
      </c>
      <c r="E13" s="35"/>
    </row>
    <row r="14" spans="1:5" x14ac:dyDescent="0.25">
      <c r="A14" s="24">
        <v>2026</v>
      </c>
      <c r="B14" s="22" t="s">
        <v>13</v>
      </c>
      <c r="C14" s="22" t="s">
        <v>23</v>
      </c>
      <c r="D14" s="23">
        <v>4</v>
      </c>
      <c r="E14" s="35"/>
    </row>
    <row r="15" spans="1:5" x14ac:dyDescent="0.25">
      <c r="A15" s="24">
        <v>2026</v>
      </c>
      <c r="B15" s="22" t="s">
        <v>13</v>
      </c>
      <c r="C15" s="22" t="s">
        <v>25</v>
      </c>
      <c r="D15" s="23">
        <v>957</v>
      </c>
      <c r="E15" s="35"/>
    </row>
    <row r="16" spans="1:5" x14ac:dyDescent="0.25">
      <c r="A16" s="24">
        <v>2026</v>
      </c>
      <c r="B16" s="22" t="s">
        <v>13</v>
      </c>
      <c r="C16" s="22" t="s">
        <v>26</v>
      </c>
      <c r="D16" s="23">
        <v>3734</v>
      </c>
      <c r="E16" s="35"/>
    </row>
    <row r="17" spans="1:5" x14ac:dyDescent="0.25">
      <c r="A17" s="24">
        <v>2026</v>
      </c>
      <c r="B17" s="22" t="s">
        <v>13</v>
      </c>
      <c r="C17" s="22" t="s">
        <v>27</v>
      </c>
      <c r="D17" s="23">
        <v>1152</v>
      </c>
      <c r="E17" s="35"/>
    </row>
    <row r="18" spans="1:5" x14ac:dyDescent="0.25">
      <c r="A18" s="24">
        <v>2026</v>
      </c>
      <c r="B18" s="22" t="s">
        <v>13</v>
      </c>
      <c r="C18" s="22" t="s">
        <v>28</v>
      </c>
      <c r="D18" s="23">
        <v>328</v>
      </c>
      <c r="E18" s="35"/>
    </row>
    <row r="19" spans="1:5" x14ac:dyDescent="0.25">
      <c r="A19" s="24">
        <v>2026</v>
      </c>
      <c r="B19" s="22" t="s">
        <v>13</v>
      </c>
      <c r="C19" s="22" t="s">
        <v>30</v>
      </c>
      <c r="D19" s="23">
        <v>2315</v>
      </c>
      <c r="E19" s="35"/>
    </row>
    <row r="20" spans="1:5" x14ac:dyDescent="0.25">
      <c r="A20" s="24">
        <v>2026</v>
      </c>
      <c r="B20" s="22" t="s">
        <v>13</v>
      </c>
      <c r="C20" s="22" t="s">
        <v>24</v>
      </c>
      <c r="D20" s="23">
        <v>86</v>
      </c>
      <c r="E20" s="35"/>
    </row>
    <row r="21" spans="1:5" x14ac:dyDescent="0.25">
      <c r="A21" s="24">
        <v>2026</v>
      </c>
      <c r="B21" s="22" t="s">
        <v>13</v>
      </c>
      <c r="C21" s="22" t="s">
        <v>29</v>
      </c>
      <c r="D21" s="23">
        <v>73</v>
      </c>
      <c r="E21" s="35"/>
    </row>
    <row r="22" spans="1:5" x14ac:dyDescent="0.25">
      <c r="A22" s="24">
        <v>2026</v>
      </c>
      <c r="B22" s="22" t="s">
        <v>13</v>
      </c>
      <c r="C22" s="22" t="s">
        <v>17</v>
      </c>
      <c r="D22" s="23">
        <v>640</v>
      </c>
      <c r="E22" s="35"/>
    </row>
    <row r="23" spans="1:5" x14ac:dyDescent="0.25">
      <c r="A23" s="24">
        <v>2026</v>
      </c>
      <c r="B23" s="22" t="s">
        <v>13</v>
      </c>
      <c r="C23" s="22" t="s">
        <v>31</v>
      </c>
      <c r="D23" s="23">
        <v>11737</v>
      </c>
      <c r="E23" s="35"/>
    </row>
    <row r="24" spans="1:5" ht="24.75" customHeight="1" x14ac:dyDescent="0.25">
      <c r="A24" s="52" t="s">
        <v>269</v>
      </c>
      <c r="B24" s="53"/>
      <c r="C24" s="53"/>
      <c r="D24" s="54">
        <f>SUBTOTAL(109,Tabla3[Número Personaciones])</f>
        <v>67046</v>
      </c>
      <c r="E24" s="32"/>
    </row>
    <row r="25" spans="1:5" x14ac:dyDescent="0.25">
      <c r="A25" s="36"/>
      <c r="B25" s="36"/>
      <c r="C25" s="36"/>
      <c r="D25" s="36"/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A798-1A0A-47D0-B8C2-26F2B3CD174A}">
  <dimension ref="A1:F89"/>
  <sheetViews>
    <sheetView workbookViewId="0"/>
  </sheetViews>
  <sheetFormatPr baseColWidth="10" defaultColWidth="11.42578125" defaultRowHeight="15" x14ac:dyDescent="0.25"/>
  <cols>
    <col min="1" max="1" width="13.7109375" style="14" customWidth="1"/>
    <col min="2" max="2" width="23" style="11" customWidth="1"/>
    <col min="3" max="3" width="14.85546875" style="11" customWidth="1"/>
    <col min="4" max="4" width="53.85546875" style="11" customWidth="1"/>
    <col min="5" max="5" width="18" style="11" customWidth="1"/>
    <col min="6" max="16384" width="11.42578125" style="11"/>
  </cols>
  <sheetData>
    <row r="1" spans="1:6" s="9" customFormat="1" ht="21" x14ac:dyDescent="0.35">
      <c r="A1" s="29" t="s">
        <v>73</v>
      </c>
      <c r="B1" s="20"/>
      <c r="C1" s="20"/>
      <c r="D1" s="20"/>
      <c r="E1" s="29"/>
    </row>
    <row r="2" spans="1:6" ht="15.75" x14ac:dyDescent="0.25">
      <c r="A2" s="18"/>
    </row>
    <row r="3" spans="1:6" ht="27" customHeight="1" x14ac:dyDescent="0.25">
      <c r="A3" s="84" t="s">
        <v>262</v>
      </c>
      <c r="B3" s="84"/>
      <c r="C3" s="84"/>
      <c r="D3" s="84"/>
      <c r="E3" s="84"/>
    </row>
    <row r="4" spans="1:6" x14ac:dyDescent="0.25">
      <c r="A4" s="84" t="s">
        <v>263</v>
      </c>
      <c r="B4" s="84"/>
      <c r="C4" s="84"/>
      <c r="D4" s="84"/>
      <c r="E4" s="84"/>
    </row>
    <row r="5" spans="1:6" ht="15.75" x14ac:dyDescent="0.25">
      <c r="A5" s="18"/>
    </row>
    <row r="6" spans="1:6" x14ac:dyDescent="0.25">
      <c r="A6" s="19">
        <v>2026</v>
      </c>
    </row>
    <row r="7" spans="1:6" ht="47.25" customHeight="1" x14ac:dyDescent="0.25">
      <c r="A7" s="42" t="s">
        <v>74</v>
      </c>
      <c r="B7" s="39" t="s">
        <v>75</v>
      </c>
      <c r="C7" s="39" t="s">
        <v>76</v>
      </c>
      <c r="D7" s="39" t="s">
        <v>77</v>
      </c>
      <c r="E7" s="40" t="s">
        <v>157</v>
      </c>
    </row>
    <row r="8" spans="1:6" x14ac:dyDescent="0.25">
      <c r="A8" s="21">
        <v>2026</v>
      </c>
      <c r="B8" s="22" t="s">
        <v>13</v>
      </c>
      <c r="C8" s="22" t="s">
        <v>79</v>
      </c>
      <c r="D8" s="22" t="s">
        <v>80</v>
      </c>
      <c r="E8" s="23">
        <v>11</v>
      </c>
      <c r="F8" s="14"/>
    </row>
    <row r="9" spans="1:6" x14ac:dyDescent="0.25">
      <c r="A9" s="21">
        <v>2026</v>
      </c>
      <c r="B9" s="22" t="s">
        <v>13</v>
      </c>
      <c r="C9" s="22" t="s">
        <v>79</v>
      </c>
      <c r="D9" s="22" t="s">
        <v>169</v>
      </c>
      <c r="E9" s="23">
        <v>2</v>
      </c>
      <c r="F9" s="14"/>
    </row>
    <row r="10" spans="1:6" x14ac:dyDescent="0.25">
      <c r="A10" s="21">
        <v>2026</v>
      </c>
      <c r="B10" s="22" t="s">
        <v>13</v>
      </c>
      <c r="C10" s="22" t="s">
        <v>79</v>
      </c>
      <c r="D10" s="22" t="s">
        <v>182</v>
      </c>
      <c r="E10" s="23">
        <v>1</v>
      </c>
      <c r="F10" s="14"/>
    </row>
    <row r="11" spans="1:6" x14ac:dyDescent="0.25">
      <c r="A11" s="87">
        <v>2026</v>
      </c>
      <c r="B11" s="88" t="s">
        <v>13</v>
      </c>
      <c r="C11" s="88" t="s">
        <v>79</v>
      </c>
      <c r="D11" s="88" t="s">
        <v>183</v>
      </c>
      <c r="E11" s="89">
        <v>1</v>
      </c>
      <c r="F11" s="14"/>
    </row>
    <row r="12" spans="1:6" x14ac:dyDescent="0.25">
      <c r="A12" s="21">
        <v>2026</v>
      </c>
      <c r="B12" s="22" t="s">
        <v>13</v>
      </c>
      <c r="C12" s="22" t="s">
        <v>79</v>
      </c>
      <c r="D12" s="22" t="s">
        <v>81</v>
      </c>
      <c r="E12" s="23">
        <v>3</v>
      </c>
      <c r="F12" s="14"/>
    </row>
    <row r="13" spans="1:6" x14ac:dyDescent="0.25">
      <c r="A13" s="21">
        <v>2026</v>
      </c>
      <c r="B13" s="22" t="s">
        <v>13</v>
      </c>
      <c r="C13" s="22" t="s">
        <v>79</v>
      </c>
      <c r="D13" s="22" t="s">
        <v>188</v>
      </c>
      <c r="E13" s="23">
        <v>10</v>
      </c>
      <c r="F13" s="14"/>
    </row>
    <row r="14" spans="1:6" x14ac:dyDescent="0.25">
      <c r="A14" s="87">
        <v>2026</v>
      </c>
      <c r="B14" s="88" t="s">
        <v>13</v>
      </c>
      <c r="C14" s="88" t="s">
        <v>79</v>
      </c>
      <c r="D14" s="88" t="s">
        <v>82</v>
      </c>
      <c r="E14" s="89">
        <v>3</v>
      </c>
      <c r="F14" s="14"/>
    </row>
    <row r="15" spans="1:6" x14ac:dyDescent="0.25">
      <c r="A15" s="21">
        <v>2026</v>
      </c>
      <c r="B15" s="22" t="s">
        <v>13</v>
      </c>
      <c r="C15" s="22" t="s">
        <v>79</v>
      </c>
      <c r="D15" s="22" t="s">
        <v>86</v>
      </c>
      <c r="E15" s="23">
        <v>151</v>
      </c>
      <c r="F15" s="14"/>
    </row>
    <row r="16" spans="1:6" x14ac:dyDescent="0.25">
      <c r="A16" s="21">
        <v>2026</v>
      </c>
      <c r="B16" s="22" t="s">
        <v>13</v>
      </c>
      <c r="C16" s="22" t="s">
        <v>79</v>
      </c>
      <c r="D16" s="22" t="s">
        <v>87</v>
      </c>
      <c r="E16" s="23">
        <v>28</v>
      </c>
      <c r="F16" s="14"/>
    </row>
    <row r="17" spans="1:6" x14ac:dyDescent="0.25">
      <c r="A17" s="21">
        <v>2026</v>
      </c>
      <c r="B17" s="22" t="s">
        <v>13</v>
      </c>
      <c r="C17" s="22" t="s">
        <v>79</v>
      </c>
      <c r="D17" s="22" t="s">
        <v>199</v>
      </c>
      <c r="E17" s="23">
        <v>4</v>
      </c>
      <c r="F17" s="14"/>
    </row>
    <row r="18" spans="1:6" x14ac:dyDescent="0.25">
      <c r="A18" s="49">
        <v>2026</v>
      </c>
      <c r="B18" s="50" t="s">
        <v>13</v>
      </c>
      <c r="C18" s="50" t="s">
        <v>79</v>
      </c>
      <c r="D18" s="50" t="s">
        <v>201</v>
      </c>
      <c r="E18" s="51">
        <v>1</v>
      </c>
      <c r="F18" s="14"/>
    </row>
    <row r="19" spans="1:6" x14ac:dyDescent="0.25">
      <c r="A19" s="68">
        <v>2026</v>
      </c>
      <c r="B19" s="69" t="s">
        <v>13</v>
      </c>
      <c r="C19" s="69" t="s">
        <v>270</v>
      </c>
      <c r="D19" s="69"/>
      <c r="E19" s="70">
        <v>215</v>
      </c>
      <c r="F19" s="14"/>
    </row>
    <row r="20" spans="1:6" x14ac:dyDescent="0.25">
      <c r="A20" s="41">
        <v>2026</v>
      </c>
      <c r="B20" s="66" t="s">
        <v>13</v>
      </c>
      <c r="C20" s="66" t="s">
        <v>89</v>
      </c>
      <c r="D20" s="66" t="s">
        <v>90</v>
      </c>
      <c r="E20" s="67">
        <v>1302</v>
      </c>
      <c r="F20" s="14"/>
    </row>
    <row r="21" spans="1:6" x14ac:dyDescent="0.25">
      <c r="A21" s="21">
        <v>2026</v>
      </c>
      <c r="B21" s="22" t="s">
        <v>13</v>
      </c>
      <c r="C21" s="22" t="s">
        <v>89</v>
      </c>
      <c r="D21" s="22" t="s">
        <v>203</v>
      </c>
      <c r="E21" s="23">
        <v>5</v>
      </c>
      <c r="F21" s="14"/>
    </row>
    <row r="22" spans="1:6" x14ac:dyDescent="0.25">
      <c r="A22" s="21">
        <v>2026</v>
      </c>
      <c r="B22" s="22" t="s">
        <v>13</v>
      </c>
      <c r="C22" s="22" t="s">
        <v>89</v>
      </c>
      <c r="D22" s="22" t="s">
        <v>91</v>
      </c>
      <c r="E22" s="23">
        <v>28</v>
      </c>
      <c r="F22" s="14"/>
    </row>
    <row r="23" spans="1:6" x14ac:dyDescent="0.25">
      <c r="A23" s="21">
        <v>2026</v>
      </c>
      <c r="B23" s="22" t="s">
        <v>13</v>
      </c>
      <c r="C23" s="22" t="s">
        <v>89</v>
      </c>
      <c r="D23" s="22" t="s">
        <v>96</v>
      </c>
      <c r="E23" s="23">
        <v>11</v>
      </c>
      <c r="F23" s="14"/>
    </row>
    <row r="24" spans="1:6" x14ac:dyDescent="0.25">
      <c r="A24" s="21">
        <v>2026</v>
      </c>
      <c r="B24" s="22" t="s">
        <v>13</v>
      </c>
      <c r="C24" s="22" t="s">
        <v>89</v>
      </c>
      <c r="D24" s="22" t="s">
        <v>205</v>
      </c>
      <c r="E24" s="23">
        <v>1</v>
      </c>
      <c r="F24" s="14"/>
    </row>
    <row r="25" spans="1:6" x14ac:dyDescent="0.25">
      <c r="A25" s="21">
        <v>2026</v>
      </c>
      <c r="B25" s="22" t="s">
        <v>13</v>
      </c>
      <c r="C25" s="22" t="s">
        <v>89</v>
      </c>
      <c r="D25" s="22" t="s">
        <v>98</v>
      </c>
      <c r="E25" s="23">
        <v>1</v>
      </c>
      <c r="F25" s="14"/>
    </row>
    <row r="26" spans="1:6" x14ac:dyDescent="0.25">
      <c r="A26" s="21">
        <v>2026</v>
      </c>
      <c r="B26" s="22" t="s">
        <v>13</v>
      </c>
      <c r="C26" s="22" t="s">
        <v>89</v>
      </c>
      <c r="D26" s="22" t="s">
        <v>103</v>
      </c>
      <c r="E26" s="23">
        <v>13</v>
      </c>
      <c r="F26" s="14"/>
    </row>
    <row r="27" spans="1:6" x14ac:dyDescent="0.25">
      <c r="A27" s="21">
        <v>2026</v>
      </c>
      <c r="B27" s="22" t="s">
        <v>13</v>
      </c>
      <c r="C27" s="22" t="s">
        <v>89</v>
      </c>
      <c r="D27" s="22" t="s">
        <v>212</v>
      </c>
      <c r="E27" s="23">
        <v>2</v>
      </c>
      <c r="F27" s="14"/>
    </row>
    <row r="28" spans="1:6" x14ac:dyDescent="0.25">
      <c r="A28" s="21">
        <v>2026</v>
      </c>
      <c r="B28" s="22" t="s">
        <v>13</v>
      </c>
      <c r="C28" s="22" t="s">
        <v>89</v>
      </c>
      <c r="D28" s="22" t="s">
        <v>105</v>
      </c>
      <c r="E28" s="23">
        <v>13</v>
      </c>
      <c r="F28" s="14"/>
    </row>
    <row r="29" spans="1:6" x14ac:dyDescent="0.25">
      <c r="A29" s="21">
        <v>2026</v>
      </c>
      <c r="B29" s="22" t="s">
        <v>13</v>
      </c>
      <c r="C29" s="22" t="s">
        <v>89</v>
      </c>
      <c r="D29" s="22" t="s">
        <v>107</v>
      </c>
      <c r="E29" s="23">
        <v>19</v>
      </c>
      <c r="F29" s="14"/>
    </row>
    <row r="30" spans="1:6" x14ac:dyDescent="0.25">
      <c r="A30" s="21">
        <v>2026</v>
      </c>
      <c r="B30" s="22" t="s">
        <v>13</v>
      </c>
      <c r="C30" s="22" t="s">
        <v>89</v>
      </c>
      <c r="D30" s="22" t="s">
        <v>215</v>
      </c>
      <c r="E30" s="23">
        <v>1</v>
      </c>
      <c r="F30" s="14"/>
    </row>
    <row r="31" spans="1:6" x14ac:dyDescent="0.25">
      <c r="A31" s="21">
        <v>2026</v>
      </c>
      <c r="B31" s="22" t="s">
        <v>13</v>
      </c>
      <c r="C31" s="22" t="s">
        <v>89</v>
      </c>
      <c r="D31" s="22" t="s">
        <v>216</v>
      </c>
      <c r="E31" s="23">
        <v>3</v>
      </c>
      <c r="F31" s="14"/>
    </row>
    <row r="32" spans="1:6" x14ac:dyDescent="0.25">
      <c r="A32" s="21">
        <v>2026</v>
      </c>
      <c r="B32" s="22" t="s">
        <v>13</v>
      </c>
      <c r="C32" s="22" t="s">
        <v>89</v>
      </c>
      <c r="D32" s="22" t="s">
        <v>108</v>
      </c>
      <c r="E32" s="23">
        <v>8</v>
      </c>
      <c r="F32" s="14"/>
    </row>
    <row r="33" spans="1:6" x14ac:dyDescent="0.25">
      <c r="A33" s="21">
        <v>2026</v>
      </c>
      <c r="B33" s="22" t="s">
        <v>13</v>
      </c>
      <c r="C33" s="22" t="s">
        <v>89</v>
      </c>
      <c r="D33" s="22" t="s">
        <v>109</v>
      </c>
      <c r="E33" s="23">
        <v>6</v>
      </c>
      <c r="F33" s="14"/>
    </row>
    <row r="34" spans="1:6" x14ac:dyDescent="0.25">
      <c r="A34" s="21">
        <v>2026</v>
      </c>
      <c r="B34" s="22" t="s">
        <v>13</v>
      </c>
      <c r="C34" s="22" t="s">
        <v>89</v>
      </c>
      <c r="D34" s="22" t="s">
        <v>110</v>
      </c>
      <c r="E34" s="23">
        <v>6</v>
      </c>
      <c r="F34" s="14"/>
    </row>
    <row r="35" spans="1:6" x14ac:dyDescent="0.25">
      <c r="A35" s="21">
        <v>2026</v>
      </c>
      <c r="B35" s="22" t="s">
        <v>13</v>
      </c>
      <c r="C35" s="22" t="s">
        <v>89</v>
      </c>
      <c r="D35" s="22" t="s">
        <v>219</v>
      </c>
      <c r="E35" s="23">
        <v>1</v>
      </c>
      <c r="F35" s="14"/>
    </row>
    <row r="36" spans="1:6" x14ac:dyDescent="0.25">
      <c r="A36" s="49">
        <v>2026</v>
      </c>
      <c r="B36" s="50" t="s">
        <v>13</v>
      </c>
      <c r="C36" s="50" t="s">
        <v>89</v>
      </c>
      <c r="D36" s="50" t="s">
        <v>220</v>
      </c>
      <c r="E36" s="51">
        <v>9</v>
      </c>
      <c r="F36" s="14"/>
    </row>
    <row r="37" spans="1:6" x14ac:dyDescent="0.25">
      <c r="A37" s="21">
        <v>2026</v>
      </c>
      <c r="B37" s="22" t="s">
        <v>13</v>
      </c>
      <c r="C37" s="22" t="s">
        <v>89</v>
      </c>
      <c r="D37" s="22" t="s">
        <v>112</v>
      </c>
      <c r="E37" s="23">
        <v>9</v>
      </c>
      <c r="F37" s="14"/>
    </row>
    <row r="38" spans="1:6" x14ac:dyDescent="0.25">
      <c r="A38" s="21">
        <v>2026</v>
      </c>
      <c r="B38" s="22" t="s">
        <v>13</v>
      </c>
      <c r="C38" s="22" t="s">
        <v>89</v>
      </c>
      <c r="D38" s="22" t="s">
        <v>113</v>
      </c>
      <c r="E38" s="23">
        <v>4</v>
      </c>
      <c r="F38" s="14"/>
    </row>
    <row r="39" spans="1:6" x14ac:dyDescent="0.25">
      <c r="A39" s="21">
        <v>2026</v>
      </c>
      <c r="B39" s="22" t="s">
        <v>13</v>
      </c>
      <c r="C39" s="22" t="s">
        <v>89</v>
      </c>
      <c r="D39" s="22" t="s">
        <v>114</v>
      </c>
      <c r="E39" s="23">
        <v>1</v>
      </c>
      <c r="F39" s="14"/>
    </row>
    <row r="40" spans="1:6" x14ac:dyDescent="0.25">
      <c r="A40" s="21">
        <v>2026</v>
      </c>
      <c r="B40" s="22" t="s">
        <v>13</v>
      </c>
      <c r="C40" s="22" t="s">
        <v>89</v>
      </c>
      <c r="D40" s="22" t="s">
        <v>115</v>
      </c>
      <c r="E40" s="23">
        <v>6</v>
      </c>
      <c r="F40" s="14"/>
    </row>
    <row r="41" spans="1:6" x14ac:dyDescent="0.25">
      <c r="A41" s="21">
        <v>2026</v>
      </c>
      <c r="B41" s="22" t="s">
        <v>13</v>
      </c>
      <c r="C41" s="22" t="s">
        <v>89</v>
      </c>
      <c r="D41" s="22" t="s">
        <v>225</v>
      </c>
      <c r="E41" s="23">
        <v>2</v>
      </c>
      <c r="F41" s="14"/>
    </row>
    <row r="42" spans="1:6" x14ac:dyDescent="0.25">
      <c r="A42" s="21">
        <v>2026</v>
      </c>
      <c r="B42" s="22" t="s">
        <v>13</v>
      </c>
      <c r="C42" s="22" t="s">
        <v>89</v>
      </c>
      <c r="D42" s="22" t="s">
        <v>116</v>
      </c>
      <c r="E42" s="23">
        <v>37</v>
      </c>
      <c r="F42" s="14"/>
    </row>
    <row r="43" spans="1:6" x14ac:dyDescent="0.25">
      <c r="A43" s="21">
        <v>2026</v>
      </c>
      <c r="B43" s="22" t="s">
        <v>13</v>
      </c>
      <c r="C43" s="22" t="s">
        <v>89</v>
      </c>
      <c r="D43" s="22" t="s">
        <v>231</v>
      </c>
      <c r="E43" s="23">
        <v>1</v>
      </c>
      <c r="F43" s="14"/>
    </row>
    <row r="44" spans="1:6" x14ac:dyDescent="0.25">
      <c r="A44" s="21">
        <v>2026</v>
      </c>
      <c r="B44" s="22" t="s">
        <v>13</v>
      </c>
      <c r="C44" s="22" t="s">
        <v>89</v>
      </c>
      <c r="D44" s="22" t="s">
        <v>117</v>
      </c>
      <c r="E44" s="23">
        <v>2</v>
      </c>
      <c r="F44" s="14"/>
    </row>
    <row r="45" spans="1:6" x14ac:dyDescent="0.25">
      <c r="A45" s="21">
        <v>2026</v>
      </c>
      <c r="B45" s="22" t="s">
        <v>13</v>
      </c>
      <c r="C45" s="22" t="s">
        <v>89</v>
      </c>
      <c r="D45" s="22" t="s">
        <v>118</v>
      </c>
      <c r="E45" s="23">
        <v>29</v>
      </c>
      <c r="F45" s="14"/>
    </row>
    <row r="46" spans="1:6" x14ac:dyDescent="0.25">
      <c r="A46" s="21">
        <v>2026</v>
      </c>
      <c r="B46" s="22" t="s">
        <v>13</v>
      </c>
      <c r="C46" s="22" t="s">
        <v>89</v>
      </c>
      <c r="D46" s="22" t="s">
        <v>119</v>
      </c>
      <c r="E46" s="23">
        <v>1</v>
      </c>
      <c r="F46" s="14"/>
    </row>
    <row r="47" spans="1:6" x14ac:dyDescent="0.25">
      <c r="A47" s="21">
        <v>2026</v>
      </c>
      <c r="B47" s="22" t="s">
        <v>13</v>
      </c>
      <c r="C47" s="22" t="s">
        <v>89</v>
      </c>
      <c r="D47" s="22" t="s">
        <v>120</v>
      </c>
      <c r="E47" s="23">
        <v>25</v>
      </c>
      <c r="F47" s="14"/>
    </row>
    <row r="48" spans="1:6" x14ac:dyDescent="0.25">
      <c r="A48" s="21">
        <v>2026</v>
      </c>
      <c r="B48" s="22" t="s">
        <v>13</v>
      </c>
      <c r="C48" s="22" t="s">
        <v>89</v>
      </c>
      <c r="D48" s="22" t="s">
        <v>232</v>
      </c>
      <c r="E48" s="23">
        <v>1</v>
      </c>
      <c r="F48" s="14"/>
    </row>
    <row r="49" spans="1:6" x14ac:dyDescent="0.25">
      <c r="A49" s="21">
        <v>2026</v>
      </c>
      <c r="B49" s="22" t="s">
        <v>13</v>
      </c>
      <c r="C49" s="22" t="s">
        <v>89</v>
      </c>
      <c r="D49" s="22" t="s">
        <v>121</v>
      </c>
      <c r="E49" s="23">
        <v>5</v>
      </c>
      <c r="F49" s="14"/>
    </row>
    <row r="50" spans="1:6" x14ac:dyDescent="0.25">
      <c r="A50" s="21">
        <v>2026</v>
      </c>
      <c r="B50" s="22" t="s">
        <v>13</v>
      </c>
      <c r="C50" s="22" t="s">
        <v>89</v>
      </c>
      <c r="D50" s="22" t="s">
        <v>122</v>
      </c>
      <c r="E50" s="23">
        <v>2</v>
      </c>
      <c r="F50" s="14"/>
    </row>
    <row r="51" spans="1:6" x14ac:dyDescent="0.25">
      <c r="A51" s="21">
        <v>2026</v>
      </c>
      <c r="B51" s="22" t="s">
        <v>13</v>
      </c>
      <c r="C51" s="22" t="s">
        <v>89</v>
      </c>
      <c r="D51" s="22" t="s">
        <v>124</v>
      </c>
      <c r="E51" s="23">
        <v>3</v>
      </c>
      <c r="F51" s="14"/>
    </row>
    <row r="52" spans="1:6" x14ac:dyDescent="0.25">
      <c r="A52" s="21">
        <v>2026</v>
      </c>
      <c r="B52" s="22" t="s">
        <v>13</v>
      </c>
      <c r="C52" s="22" t="s">
        <v>89</v>
      </c>
      <c r="D52" s="22" t="s">
        <v>125</v>
      </c>
      <c r="E52" s="23">
        <v>2</v>
      </c>
      <c r="F52" s="14"/>
    </row>
    <row r="53" spans="1:6" x14ac:dyDescent="0.25">
      <c r="A53" s="21">
        <v>2026</v>
      </c>
      <c r="B53" s="22" t="s">
        <v>13</v>
      </c>
      <c r="C53" s="22" t="s">
        <v>89</v>
      </c>
      <c r="D53" s="22" t="s">
        <v>126</v>
      </c>
      <c r="E53" s="23">
        <v>1</v>
      </c>
      <c r="F53" s="14"/>
    </row>
    <row r="54" spans="1:6" x14ac:dyDescent="0.25">
      <c r="A54" s="21">
        <v>2026</v>
      </c>
      <c r="B54" s="22" t="s">
        <v>13</v>
      </c>
      <c r="C54" s="22" t="s">
        <v>89</v>
      </c>
      <c r="D54" s="22" t="s">
        <v>127</v>
      </c>
      <c r="E54" s="23">
        <v>447</v>
      </c>
      <c r="F54" s="14"/>
    </row>
    <row r="55" spans="1:6" x14ac:dyDescent="0.25">
      <c r="A55" s="21">
        <v>2026</v>
      </c>
      <c r="B55" s="22" t="s">
        <v>13</v>
      </c>
      <c r="C55" s="22" t="s">
        <v>89</v>
      </c>
      <c r="D55" s="22" t="s">
        <v>128</v>
      </c>
      <c r="E55" s="23">
        <v>5</v>
      </c>
      <c r="F55" s="14"/>
    </row>
    <row r="56" spans="1:6" x14ac:dyDescent="0.25">
      <c r="A56" s="21">
        <v>2026</v>
      </c>
      <c r="B56" s="22" t="s">
        <v>13</v>
      </c>
      <c r="C56" s="22" t="s">
        <v>89</v>
      </c>
      <c r="D56" s="22" t="s">
        <v>129</v>
      </c>
      <c r="E56" s="23">
        <v>9</v>
      </c>
      <c r="F56" s="14"/>
    </row>
    <row r="57" spans="1:6" x14ac:dyDescent="0.25">
      <c r="A57" s="21">
        <v>2026</v>
      </c>
      <c r="B57" s="22" t="s">
        <v>13</v>
      </c>
      <c r="C57" s="22" t="s">
        <v>89</v>
      </c>
      <c r="D57" s="22" t="s">
        <v>130</v>
      </c>
      <c r="E57" s="23">
        <v>264</v>
      </c>
      <c r="F57" s="14"/>
    </row>
    <row r="58" spans="1:6" x14ac:dyDescent="0.25">
      <c r="A58" s="21">
        <v>2026</v>
      </c>
      <c r="B58" s="22" t="s">
        <v>13</v>
      </c>
      <c r="C58" s="22" t="s">
        <v>89</v>
      </c>
      <c r="D58" s="22" t="s">
        <v>235</v>
      </c>
      <c r="E58" s="23">
        <v>4</v>
      </c>
      <c r="F58" s="14"/>
    </row>
    <row r="59" spans="1:6" x14ac:dyDescent="0.25">
      <c r="A59" s="21">
        <v>2026</v>
      </c>
      <c r="B59" s="22" t="s">
        <v>13</v>
      </c>
      <c r="C59" s="22" t="s">
        <v>89</v>
      </c>
      <c r="D59" s="22" t="s">
        <v>131</v>
      </c>
      <c r="E59" s="23">
        <v>15</v>
      </c>
      <c r="F59" s="14"/>
    </row>
    <row r="60" spans="1:6" x14ac:dyDescent="0.25">
      <c r="A60" s="21">
        <v>2026</v>
      </c>
      <c r="B60" s="22" t="s">
        <v>13</v>
      </c>
      <c r="C60" s="22" t="s">
        <v>89</v>
      </c>
      <c r="D60" s="22" t="s">
        <v>132</v>
      </c>
      <c r="E60" s="23">
        <v>7</v>
      </c>
      <c r="F60" s="14"/>
    </row>
    <row r="61" spans="1:6" x14ac:dyDescent="0.25">
      <c r="A61" s="21">
        <v>2026</v>
      </c>
      <c r="B61" s="22" t="s">
        <v>13</v>
      </c>
      <c r="C61" s="22" t="s">
        <v>89</v>
      </c>
      <c r="D61" s="22" t="s">
        <v>133</v>
      </c>
      <c r="E61" s="23">
        <v>17</v>
      </c>
      <c r="F61" s="14"/>
    </row>
    <row r="62" spans="1:6" x14ac:dyDescent="0.25">
      <c r="A62" s="21">
        <v>2026</v>
      </c>
      <c r="B62" s="22" t="s">
        <v>13</v>
      </c>
      <c r="C62" s="22" t="s">
        <v>89</v>
      </c>
      <c r="D62" s="22" t="s">
        <v>134</v>
      </c>
      <c r="E62" s="23">
        <v>65</v>
      </c>
      <c r="F62" s="14"/>
    </row>
    <row r="63" spans="1:6" x14ac:dyDescent="0.25">
      <c r="A63" s="21">
        <v>2026</v>
      </c>
      <c r="B63" s="22" t="s">
        <v>13</v>
      </c>
      <c r="C63" s="22" t="s">
        <v>89</v>
      </c>
      <c r="D63" s="22" t="s">
        <v>135</v>
      </c>
      <c r="E63" s="23">
        <v>24</v>
      </c>
      <c r="F63" s="14"/>
    </row>
    <row r="64" spans="1:6" x14ac:dyDescent="0.25">
      <c r="A64" s="21">
        <v>2026</v>
      </c>
      <c r="B64" s="22" t="s">
        <v>13</v>
      </c>
      <c r="C64" s="22" t="s">
        <v>89</v>
      </c>
      <c r="D64" s="22" t="s">
        <v>238</v>
      </c>
      <c r="E64" s="23">
        <v>1</v>
      </c>
      <c r="F64" s="14"/>
    </row>
    <row r="65" spans="1:6" x14ac:dyDescent="0.25">
      <c r="A65" s="21">
        <v>2026</v>
      </c>
      <c r="B65" s="22" t="s">
        <v>13</v>
      </c>
      <c r="C65" s="22" t="s">
        <v>89</v>
      </c>
      <c r="D65" s="22" t="s">
        <v>136</v>
      </c>
      <c r="E65" s="23">
        <v>1</v>
      </c>
      <c r="F65" s="14"/>
    </row>
    <row r="66" spans="1:6" x14ac:dyDescent="0.25">
      <c r="A66" s="21">
        <v>2026</v>
      </c>
      <c r="B66" s="22" t="s">
        <v>13</v>
      </c>
      <c r="C66" s="22" t="s">
        <v>89</v>
      </c>
      <c r="D66" s="22" t="s">
        <v>137</v>
      </c>
      <c r="E66" s="23">
        <v>6</v>
      </c>
      <c r="F66" s="14"/>
    </row>
    <row r="67" spans="1:6" x14ac:dyDescent="0.25">
      <c r="A67" s="21">
        <v>2026</v>
      </c>
      <c r="B67" s="22" t="s">
        <v>13</v>
      </c>
      <c r="C67" s="22" t="s">
        <v>89</v>
      </c>
      <c r="D67" s="22" t="s">
        <v>138</v>
      </c>
      <c r="E67" s="23">
        <v>113</v>
      </c>
      <c r="F67" s="14"/>
    </row>
    <row r="68" spans="1:6" x14ac:dyDescent="0.25">
      <c r="A68" s="21">
        <v>2026</v>
      </c>
      <c r="B68" s="22" t="s">
        <v>13</v>
      </c>
      <c r="C68" s="22" t="s">
        <v>89</v>
      </c>
      <c r="D68" s="22" t="s">
        <v>139</v>
      </c>
      <c r="E68" s="23">
        <v>11</v>
      </c>
      <c r="F68" s="14"/>
    </row>
    <row r="69" spans="1:6" x14ac:dyDescent="0.25">
      <c r="A69" s="21">
        <v>2026</v>
      </c>
      <c r="B69" s="22" t="s">
        <v>13</v>
      </c>
      <c r="C69" s="22" t="s">
        <v>89</v>
      </c>
      <c r="D69" s="22" t="s">
        <v>140</v>
      </c>
      <c r="E69" s="23">
        <v>51</v>
      </c>
      <c r="F69" s="14"/>
    </row>
    <row r="70" spans="1:6" x14ac:dyDescent="0.25">
      <c r="A70" s="21">
        <v>2026</v>
      </c>
      <c r="B70" s="22" t="s">
        <v>13</v>
      </c>
      <c r="C70" s="22" t="s">
        <v>89</v>
      </c>
      <c r="D70" s="22" t="s">
        <v>141</v>
      </c>
      <c r="E70" s="23">
        <v>4</v>
      </c>
      <c r="F70" s="14"/>
    </row>
    <row r="71" spans="1:6" x14ac:dyDescent="0.25">
      <c r="A71" s="21">
        <v>2026</v>
      </c>
      <c r="B71" s="22" t="s">
        <v>13</v>
      </c>
      <c r="C71" s="22" t="s">
        <v>89</v>
      </c>
      <c r="D71" s="22" t="s">
        <v>239</v>
      </c>
      <c r="E71" s="23">
        <v>1</v>
      </c>
      <c r="F71" s="14"/>
    </row>
    <row r="72" spans="1:6" x14ac:dyDescent="0.25">
      <c r="A72" s="21">
        <v>2026</v>
      </c>
      <c r="B72" s="22" t="s">
        <v>13</v>
      </c>
      <c r="C72" s="22" t="s">
        <v>89</v>
      </c>
      <c r="D72" s="22" t="s">
        <v>142</v>
      </c>
      <c r="E72" s="23">
        <v>3</v>
      </c>
      <c r="F72" s="14"/>
    </row>
    <row r="73" spans="1:6" x14ac:dyDescent="0.25">
      <c r="A73" s="21">
        <v>2026</v>
      </c>
      <c r="B73" s="22" t="s">
        <v>13</v>
      </c>
      <c r="C73" s="22" t="s">
        <v>89</v>
      </c>
      <c r="D73" s="22" t="s">
        <v>143</v>
      </c>
      <c r="E73" s="23">
        <v>3</v>
      </c>
      <c r="F73" s="14"/>
    </row>
    <row r="74" spans="1:6" x14ac:dyDescent="0.25">
      <c r="A74" s="21">
        <v>2026</v>
      </c>
      <c r="B74" s="22" t="s">
        <v>13</v>
      </c>
      <c r="C74" s="22" t="s">
        <v>89</v>
      </c>
      <c r="D74" s="22" t="s">
        <v>144</v>
      </c>
      <c r="E74" s="23">
        <v>55</v>
      </c>
      <c r="F74" s="14"/>
    </row>
    <row r="75" spans="1:6" x14ac:dyDescent="0.25">
      <c r="A75" s="21">
        <v>2026</v>
      </c>
      <c r="B75" s="22" t="s">
        <v>13</v>
      </c>
      <c r="C75" s="22" t="s">
        <v>89</v>
      </c>
      <c r="D75" s="22" t="s">
        <v>145</v>
      </c>
      <c r="E75" s="23">
        <v>10</v>
      </c>
      <c r="F75" s="14"/>
    </row>
    <row r="76" spans="1:6" x14ac:dyDescent="0.25">
      <c r="A76" s="21">
        <v>2026</v>
      </c>
      <c r="B76" s="22" t="s">
        <v>13</v>
      </c>
      <c r="C76" s="22" t="s">
        <v>89</v>
      </c>
      <c r="D76" s="22" t="s">
        <v>146</v>
      </c>
      <c r="E76" s="23">
        <v>6</v>
      </c>
      <c r="F76" s="14"/>
    </row>
    <row r="77" spans="1:6" x14ac:dyDescent="0.25">
      <c r="A77" s="21">
        <v>2026</v>
      </c>
      <c r="B77" s="22" t="s">
        <v>13</v>
      </c>
      <c r="C77" s="22" t="s">
        <v>89</v>
      </c>
      <c r="D77" s="22" t="s">
        <v>147</v>
      </c>
      <c r="E77" s="23">
        <v>4</v>
      </c>
      <c r="F77" s="14"/>
    </row>
    <row r="78" spans="1:6" x14ac:dyDescent="0.25">
      <c r="A78" s="21">
        <v>2026</v>
      </c>
      <c r="B78" s="22" t="s">
        <v>13</v>
      </c>
      <c r="C78" s="22" t="s">
        <v>89</v>
      </c>
      <c r="D78" s="22" t="s">
        <v>148</v>
      </c>
      <c r="E78" s="23">
        <v>67</v>
      </c>
      <c r="F78" s="14"/>
    </row>
    <row r="79" spans="1:6" x14ac:dyDescent="0.25">
      <c r="A79" s="21">
        <v>2026</v>
      </c>
      <c r="B79" s="22" t="s">
        <v>13</v>
      </c>
      <c r="C79" s="22" t="s">
        <v>89</v>
      </c>
      <c r="D79" s="22" t="s">
        <v>149</v>
      </c>
      <c r="E79" s="23">
        <v>3</v>
      </c>
      <c r="F79" s="14"/>
    </row>
    <row r="80" spans="1:6" x14ac:dyDescent="0.25">
      <c r="A80" s="21">
        <v>2026</v>
      </c>
      <c r="B80" s="22" t="s">
        <v>13</v>
      </c>
      <c r="C80" s="22" t="s">
        <v>89</v>
      </c>
      <c r="D80" s="22" t="s">
        <v>150</v>
      </c>
      <c r="E80" s="23">
        <v>2</v>
      </c>
      <c r="F80" s="14"/>
    </row>
    <row r="81" spans="1:6" x14ac:dyDescent="0.25">
      <c r="A81" s="21">
        <v>2026</v>
      </c>
      <c r="B81" s="22" t="s">
        <v>13</v>
      </c>
      <c r="C81" s="22" t="s">
        <v>89</v>
      </c>
      <c r="D81" s="22" t="s">
        <v>151</v>
      </c>
      <c r="E81" s="23">
        <v>46</v>
      </c>
      <c r="F81" s="14"/>
    </row>
    <row r="82" spans="1:6" x14ac:dyDescent="0.25">
      <c r="A82" s="21">
        <v>2026</v>
      </c>
      <c r="B82" s="22" t="s">
        <v>13</v>
      </c>
      <c r="C82" s="22" t="s">
        <v>89</v>
      </c>
      <c r="D82" s="22" t="s">
        <v>152</v>
      </c>
      <c r="E82" s="23">
        <v>745</v>
      </c>
      <c r="F82" s="14"/>
    </row>
    <row r="83" spans="1:6" x14ac:dyDescent="0.25">
      <c r="A83" s="21">
        <v>2026</v>
      </c>
      <c r="B83" s="22" t="s">
        <v>13</v>
      </c>
      <c r="C83" s="22" t="s">
        <v>89</v>
      </c>
      <c r="D83" s="22" t="s">
        <v>153</v>
      </c>
      <c r="E83" s="23">
        <v>27</v>
      </c>
      <c r="F83" s="14"/>
    </row>
    <row r="84" spans="1:6" x14ac:dyDescent="0.25">
      <c r="A84" s="21">
        <v>2026</v>
      </c>
      <c r="B84" s="22" t="s">
        <v>13</v>
      </c>
      <c r="C84" s="22" t="s">
        <v>89</v>
      </c>
      <c r="D84" s="22" t="s">
        <v>154</v>
      </c>
      <c r="E84" s="23">
        <v>10</v>
      </c>
      <c r="F84" s="14"/>
    </row>
    <row r="85" spans="1:6" x14ac:dyDescent="0.25">
      <c r="A85" s="21">
        <v>2026</v>
      </c>
      <c r="B85" s="22" t="s">
        <v>13</v>
      </c>
      <c r="C85" s="22" t="s">
        <v>89</v>
      </c>
      <c r="D85" s="22" t="s">
        <v>155</v>
      </c>
      <c r="E85" s="23">
        <v>2</v>
      </c>
      <c r="F85" s="14"/>
    </row>
    <row r="86" spans="1:6" x14ac:dyDescent="0.25">
      <c r="A86" s="49">
        <v>2026</v>
      </c>
      <c r="B86" s="50" t="s">
        <v>13</v>
      </c>
      <c r="C86" s="50" t="s">
        <v>89</v>
      </c>
      <c r="D86" s="50" t="s">
        <v>156</v>
      </c>
      <c r="E86" s="51">
        <v>23</v>
      </c>
      <c r="F86" s="14"/>
    </row>
    <row r="87" spans="1:6" ht="15.75" thickBot="1" x14ac:dyDescent="0.3">
      <c r="A87" s="68">
        <v>2026</v>
      </c>
      <c r="B87" s="69" t="s">
        <v>13</v>
      </c>
      <c r="C87" s="69" t="s">
        <v>271</v>
      </c>
      <c r="D87" s="69"/>
      <c r="E87" s="70">
        <v>3611</v>
      </c>
      <c r="F87" s="14"/>
    </row>
    <row r="88" spans="1:6" ht="24" customHeight="1" thickTop="1" thickBot="1" x14ac:dyDescent="0.3">
      <c r="A88" s="72">
        <v>2026</v>
      </c>
      <c r="B88" s="73" t="s">
        <v>272</v>
      </c>
      <c r="C88" s="73"/>
      <c r="D88" s="73"/>
      <c r="E88" s="74">
        <v>3826</v>
      </c>
      <c r="F88" s="14"/>
    </row>
    <row r="89" spans="1:6" ht="15.75" thickTop="1" x14ac:dyDescent="0.25"/>
  </sheetData>
  <mergeCells count="2">
    <mergeCell ref="A3:E3"/>
    <mergeCell ref="A4:E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7286-4318-4FBE-B8DE-6FBA0F2341F1}">
  <dimension ref="A1:E22"/>
  <sheetViews>
    <sheetView workbookViewId="0"/>
  </sheetViews>
  <sheetFormatPr baseColWidth="10" defaultColWidth="11.42578125" defaultRowHeight="15" x14ac:dyDescent="0.25"/>
  <cols>
    <col min="1" max="1" width="14.42578125" style="11" customWidth="1"/>
    <col min="2" max="2" width="19.7109375" style="11" customWidth="1"/>
    <col min="3" max="3" width="22.28515625" style="11" customWidth="1"/>
    <col min="4" max="4" width="17.28515625" style="11" customWidth="1"/>
    <col min="5" max="16384" width="11.42578125" style="11"/>
  </cols>
  <sheetData>
    <row r="1" spans="1:5" ht="21" x14ac:dyDescent="0.35">
      <c r="A1" s="29" t="s">
        <v>59</v>
      </c>
      <c r="B1" s="20"/>
      <c r="C1" s="20"/>
      <c r="D1" s="20"/>
    </row>
    <row r="3" spans="1:5" x14ac:dyDescent="0.25">
      <c r="A3" s="84" t="s">
        <v>268</v>
      </c>
      <c r="B3" s="84"/>
      <c r="C3" s="84"/>
      <c r="D3" s="84"/>
      <c r="E3" s="84"/>
    </row>
    <row r="5" spans="1:5" ht="42" customHeight="1" x14ac:dyDescent="0.25">
      <c r="A5" s="58" t="s">
        <v>0</v>
      </c>
      <c r="B5" s="58" t="s">
        <v>7</v>
      </c>
      <c r="C5" s="58" t="s">
        <v>34</v>
      </c>
      <c r="D5" s="58" t="s">
        <v>60</v>
      </c>
    </row>
    <row r="6" spans="1:5" x14ac:dyDescent="0.25">
      <c r="A6" s="21">
        <v>2026</v>
      </c>
      <c r="B6" s="22" t="s">
        <v>13</v>
      </c>
      <c r="C6" s="22" t="s">
        <v>16</v>
      </c>
      <c r="D6" s="23">
        <v>4701</v>
      </c>
      <c r="E6" s="14"/>
    </row>
    <row r="7" spans="1:5" x14ac:dyDescent="0.25">
      <c r="A7" s="21">
        <v>2026</v>
      </c>
      <c r="B7" s="22" t="s">
        <v>13</v>
      </c>
      <c r="C7" s="22" t="s">
        <v>18</v>
      </c>
      <c r="D7" s="23">
        <v>16383</v>
      </c>
      <c r="E7" s="14"/>
    </row>
    <row r="8" spans="1:5" x14ac:dyDescent="0.25">
      <c r="A8" s="21">
        <v>2026</v>
      </c>
      <c r="B8" s="22" t="s">
        <v>13</v>
      </c>
      <c r="C8" s="22" t="s">
        <v>19</v>
      </c>
      <c r="D8" s="23">
        <v>5556</v>
      </c>
      <c r="E8" s="14"/>
    </row>
    <row r="9" spans="1:5" x14ac:dyDescent="0.25">
      <c r="A9" s="21">
        <v>2026</v>
      </c>
      <c r="B9" s="22" t="s">
        <v>13</v>
      </c>
      <c r="C9" s="22" t="s">
        <v>20</v>
      </c>
      <c r="D9" s="23">
        <v>9931</v>
      </c>
      <c r="E9" s="14"/>
    </row>
    <row r="10" spans="1:5" x14ac:dyDescent="0.25">
      <c r="A10" s="21">
        <v>2026</v>
      </c>
      <c r="B10" s="22" t="s">
        <v>13</v>
      </c>
      <c r="C10" s="22" t="s">
        <v>21</v>
      </c>
      <c r="D10" s="23">
        <v>10033</v>
      </c>
      <c r="E10" s="14"/>
    </row>
    <row r="11" spans="1:5" x14ac:dyDescent="0.25">
      <c r="A11" s="21">
        <v>2026</v>
      </c>
      <c r="B11" s="22" t="s">
        <v>13</v>
      </c>
      <c r="C11" s="22" t="s">
        <v>22</v>
      </c>
      <c r="D11" s="23">
        <v>7785</v>
      </c>
      <c r="E11" s="14"/>
    </row>
    <row r="12" spans="1:5" x14ac:dyDescent="0.25">
      <c r="A12" s="21">
        <v>2026</v>
      </c>
      <c r="B12" s="22" t="s">
        <v>13</v>
      </c>
      <c r="C12" s="22" t="s">
        <v>25</v>
      </c>
      <c r="D12" s="23">
        <v>5185</v>
      </c>
      <c r="E12" s="14"/>
    </row>
    <row r="13" spans="1:5" x14ac:dyDescent="0.25">
      <c r="A13" s="21">
        <v>2026</v>
      </c>
      <c r="B13" s="22" t="s">
        <v>13</v>
      </c>
      <c r="C13" s="22" t="s">
        <v>26</v>
      </c>
      <c r="D13" s="23">
        <v>5899</v>
      </c>
      <c r="E13" s="14"/>
    </row>
    <row r="14" spans="1:5" x14ac:dyDescent="0.25">
      <c r="A14" s="21">
        <v>2026</v>
      </c>
      <c r="B14" s="22" t="s">
        <v>13</v>
      </c>
      <c r="C14" s="22" t="s">
        <v>27</v>
      </c>
      <c r="D14" s="23">
        <v>2192</v>
      </c>
      <c r="E14" s="14"/>
    </row>
    <row r="15" spans="1:5" x14ac:dyDescent="0.25">
      <c r="A15" s="21">
        <v>2026</v>
      </c>
      <c r="B15" s="22" t="s">
        <v>13</v>
      </c>
      <c r="C15" s="22" t="s">
        <v>28</v>
      </c>
      <c r="D15" s="23">
        <v>949</v>
      </c>
      <c r="E15" s="14"/>
    </row>
    <row r="16" spans="1:5" x14ac:dyDescent="0.25">
      <c r="A16" s="21">
        <v>2026</v>
      </c>
      <c r="B16" s="22" t="s">
        <v>13</v>
      </c>
      <c r="C16" s="22" t="s">
        <v>30</v>
      </c>
      <c r="D16" s="23">
        <v>8870</v>
      </c>
      <c r="E16" s="14"/>
    </row>
    <row r="17" spans="1:5" x14ac:dyDescent="0.25">
      <c r="A17" s="21">
        <v>2026</v>
      </c>
      <c r="B17" s="22" t="s">
        <v>13</v>
      </c>
      <c r="C17" s="22" t="s">
        <v>24</v>
      </c>
      <c r="D17" s="23">
        <v>1121</v>
      </c>
      <c r="E17" s="14"/>
    </row>
    <row r="18" spans="1:5" x14ac:dyDescent="0.25">
      <c r="A18" s="21">
        <v>2026</v>
      </c>
      <c r="B18" s="22" t="s">
        <v>13</v>
      </c>
      <c r="C18" s="22" t="s">
        <v>29</v>
      </c>
      <c r="D18" s="23">
        <v>646</v>
      </c>
      <c r="E18" s="14"/>
    </row>
    <row r="19" spans="1:5" x14ac:dyDescent="0.25">
      <c r="A19" s="21">
        <v>2026</v>
      </c>
      <c r="B19" s="22" t="s">
        <v>13</v>
      </c>
      <c r="C19" s="22" t="s">
        <v>17</v>
      </c>
      <c r="D19" s="23">
        <v>9289</v>
      </c>
      <c r="E19" s="14"/>
    </row>
    <row r="20" spans="1:5" x14ac:dyDescent="0.25">
      <c r="A20" s="21">
        <v>2026</v>
      </c>
      <c r="B20" s="22" t="s">
        <v>13</v>
      </c>
      <c r="C20" s="22" t="s">
        <v>31</v>
      </c>
      <c r="D20" s="23">
        <v>265</v>
      </c>
      <c r="E20" s="14"/>
    </row>
    <row r="21" spans="1:5" ht="24" customHeight="1" x14ac:dyDescent="0.25">
      <c r="A21" s="52" t="s">
        <v>269</v>
      </c>
      <c r="B21" s="53"/>
      <c r="C21" s="53"/>
      <c r="D21" s="54">
        <f>SUBTOTAL(109,Tabla4[Número Oficios])</f>
        <v>88805</v>
      </c>
    </row>
    <row r="22" spans="1:5" x14ac:dyDescent="0.25">
      <c r="A22" s="9"/>
      <c r="B22" s="9"/>
      <c r="C22" s="9"/>
      <c r="D22" s="9"/>
    </row>
  </sheetData>
  <mergeCells count="1">
    <mergeCell ref="A3:E3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B69-CEE7-4E9E-BF46-F0B6DFB8FC5B}">
  <dimension ref="A1:H23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4.42578125" style="14" customWidth="1"/>
    <col min="2" max="2" width="19.7109375" style="11" customWidth="1"/>
    <col min="3" max="3" width="28" style="11" customWidth="1"/>
    <col min="4" max="7" width="16.7109375" style="11" customWidth="1"/>
    <col min="8" max="16384" width="11.42578125" style="11"/>
  </cols>
  <sheetData>
    <row r="1" spans="1:8" s="9" customFormat="1" ht="21" x14ac:dyDescent="0.35">
      <c r="A1" s="29" t="s">
        <v>61</v>
      </c>
      <c r="B1" s="20"/>
      <c r="C1" s="20"/>
      <c r="D1" s="20"/>
      <c r="E1" s="29"/>
      <c r="F1" s="20"/>
      <c r="G1" s="20"/>
    </row>
    <row r="2" spans="1:8" ht="15.75" x14ac:dyDescent="0.25">
      <c r="A2" s="18"/>
    </row>
    <row r="3" spans="1:8" x14ac:dyDescent="0.25">
      <c r="A3" s="85" t="s">
        <v>264</v>
      </c>
      <c r="B3" s="86"/>
      <c r="C3" s="86"/>
      <c r="D3" s="86"/>
      <c r="E3" s="86"/>
      <c r="F3" s="86"/>
      <c r="G3" s="86"/>
      <c r="H3" s="86"/>
    </row>
    <row r="4" spans="1:8" x14ac:dyDescent="0.25">
      <c r="A4" s="85" t="s">
        <v>265</v>
      </c>
      <c r="B4" s="86"/>
      <c r="C4" s="86"/>
      <c r="D4" s="86"/>
      <c r="E4" s="86"/>
      <c r="F4" s="86"/>
      <c r="G4" s="86"/>
      <c r="H4" s="86"/>
    </row>
    <row r="5" spans="1:8" x14ac:dyDescent="0.25">
      <c r="A5" s="85" t="s">
        <v>266</v>
      </c>
      <c r="B5" s="86"/>
      <c r="C5" s="86"/>
      <c r="D5" s="86"/>
      <c r="E5" s="86"/>
      <c r="F5" s="86"/>
      <c r="G5" s="86"/>
      <c r="H5" s="86"/>
    </row>
    <row r="7" spans="1:8" x14ac:dyDescent="0.25">
      <c r="A7" s="19">
        <v>2026</v>
      </c>
    </row>
    <row r="8" spans="1:8" ht="52.5" customHeight="1" x14ac:dyDescent="0.25">
      <c r="A8" s="59" t="s">
        <v>62</v>
      </c>
      <c r="B8" s="60" t="s">
        <v>63</v>
      </c>
      <c r="C8" s="60" t="s">
        <v>64</v>
      </c>
      <c r="D8" s="60" t="s">
        <v>65</v>
      </c>
      <c r="E8" s="60" t="s">
        <v>66</v>
      </c>
      <c r="F8" s="60" t="s">
        <v>67</v>
      </c>
      <c r="G8" s="61" t="s">
        <v>68</v>
      </c>
    </row>
    <row r="9" spans="1:8" x14ac:dyDescent="0.25">
      <c r="A9" s="21">
        <v>2026</v>
      </c>
      <c r="B9" s="22" t="s">
        <v>13</v>
      </c>
      <c r="C9" s="22" t="s">
        <v>69</v>
      </c>
      <c r="D9" s="23"/>
      <c r="E9" s="23">
        <v>5982</v>
      </c>
      <c r="F9" s="23">
        <v>3602</v>
      </c>
      <c r="G9" s="23">
        <v>9584</v>
      </c>
      <c r="H9" s="14"/>
    </row>
    <row r="10" spans="1:8" x14ac:dyDescent="0.25">
      <c r="A10" s="21">
        <v>2026</v>
      </c>
      <c r="B10" s="22" t="s">
        <v>13</v>
      </c>
      <c r="C10" s="22" t="s">
        <v>241</v>
      </c>
      <c r="D10" s="23">
        <v>4</v>
      </c>
      <c r="E10" s="23">
        <v>1787</v>
      </c>
      <c r="F10" s="23">
        <v>5075</v>
      </c>
      <c r="G10" s="23">
        <v>6866</v>
      </c>
      <c r="H10" s="14"/>
    </row>
    <row r="11" spans="1:8" x14ac:dyDescent="0.25">
      <c r="A11" s="21">
        <v>2026</v>
      </c>
      <c r="B11" s="22" t="s">
        <v>13</v>
      </c>
      <c r="C11" s="22" t="s">
        <v>242</v>
      </c>
      <c r="D11" s="23">
        <v>1</v>
      </c>
      <c r="E11" s="23">
        <v>1411</v>
      </c>
      <c r="F11" s="23">
        <v>1866</v>
      </c>
      <c r="G11" s="23">
        <v>3278</v>
      </c>
      <c r="H11" s="14"/>
    </row>
    <row r="12" spans="1:8" x14ac:dyDescent="0.25">
      <c r="A12" s="21">
        <v>2026</v>
      </c>
      <c r="B12" s="22" t="s">
        <v>13</v>
      </c>
      <c r="C12" s="22" t="s">
        <v>246</v>
      </c>
      <c r="D12" s="23">
        <v>1079</v>
      </c>
      <c r="E12" s="23">
        <v>3097</v>
      </c>
      <c r="F12" s="23">
        <v>12803</v>
      </c>
      <c r="G12" s="23">
        <v>16979</v>
      </c>
      <c r="H12" s="14"/>
    </row>
    <row r="13" spans="1:8" x14ac:dyDescent="0.25">
      <c r="A13" s="21">
        <v>2026</v>
      </c>
      <c r="B13" s="22" t="s">
        <v>13</v>
      </c>
      <c r="C13" s="22" t="s">
        <v>245</v>
      </c>
      <c r="D13" s="23"/>
      <c r="E13" s="23">
        <v>2278</v>
      </c>
      <c r="F13" s="23">
        <v>2978</v>
      </c>
      <c r="G13" s="23">
        <v>5256</v>
      </c>
      <c r="H13" s="14"/>
    </row>
    <row r="14" spans="1:8" x14ac:dyDescent="0.25">
      <c r="A14" s="21">
        <v>2026</v>
      </c>
      <c r="B14" s="22" t="s">
        <v>13</v>
      </c>
      <c r="C14" s="22" t="s">
        <v>70</v>
      </c>
      <c r="D14" s="23"/>
      <c r="E14" s="23">
        <v>777</v>
      </c>
      <c r="F14" s="23">
        <v>1708</v>
      </c>
      <c r="G14" s="23">
        <v>2485</v>
      </c>
      <c r="H14" s="14"/>
    </row>
    <row r="15" spans="1:8" x14ac:dyDescent="0.25">
      <c r="A15" s="21">
        <v>2026</v>
      </c>
      <c r="B15" s="22" t="s">
        <v>13</v>
      </c>
      <c r="C15" s="22" t="s">
        <v>71</v>
      </c>
      <c r="D15" s="23"/>
      <c r="E15" s="23">
        <v>2738</v>
      </c>
      <c r="F15" s="23">
        <v>2399</v>
      </c>
      <c r="G15" s="23">
        <v>5137</v>
      </c>
      <c r="H15" s="14"/>
    </row>
    <row r="16" spans="1:8" x14ac:dyDescent="0.25">
      <c r="A16" s="21">
        <v>2026</v>
      </c>
      <c r="B16" s="22" t="s">
        <v>13</v>
      </c>
      <c r="C16" s="22" t="s">
        <v>247</v>
      </c>
      <c r="D16" s="23">
        <v>1</v>
      </c>
      <c r="E16" s="23">
        <v>369</v>
      </c>
      <c r="F16" s="23">
        <v>1147</v>
      </c>
      <c r="G16" s="23">
        <v>1517</v>
      </c>
      <c r="H16" s="14"/>
    </row>
    <row r="17" spans="1:8" x14ac:dyDescent="0.25">
      <c r="A17" s="21">
        <v>2026</v>
      </c>
      <c r="B17" s="22" t="s">
        <v>13</v>
      </c>
      <c r="C17" s="22" t="s">
        <v>72</v>
      </c>
      <c r="D17" s="23"/>
      <c r="E17" s="23">
        <v>79</v>
      </c>
      <c r="F17" s="23">
        <v>69</v>
      </c>
      <c r="G17" s="23">
        <v>148</v>
      </c>
      <c r="H17" s="14"/>
    </row>
    <row r="18" spans="1:8" x14ac:dyDescent="0.25">
      <c r="A18" s="21">
        <v>2026</v>
      </c>
      <c r="B18" s="22" t="s">
        <v>13</v>
      </c>
      <c r="C18" s="22" t="s">
        <v>249</v>
      </c>
      <c r="D18" s="23"/>
      <c r="E18" s="23">
        <v>974</v>
      </c>
      <c r="F18" s="23">
        <v>1612</v>
      </c>
      <c r="G18" s="23">
        <v>2586</v>
      </c>
      <c r="H18" s="14"/>
    </row>
    <row r="19" spans="1:8" x14ac:dyDescent="0.25">
      <c r="A19" s="21">
        <v>2026</v>
      </c>
      <c r="B19" s="22" t="s">
        <v>13</v>
      </c>
      <c r="C19" s="22" t="s">
        <v>248</v>
      </c>
      <c r="D19" s="23"/>
      <c r="E19" s="23">
        <v>1319</v>
      </c>
      <c r="F19" s="23">
        <v>1066</v>
      </c>
      <c r="G19" s="23">
        <v>2385</v>
      </c>
      <c r="H19" s="14"/>
    </row>
    <row r="20" spans="1:8" x14ac:dyDescent="0.25">
      <c r="A20" s="21">
        <v>2026</v>
      </c>
      <c r="B20" s="22" t="s">
        <v>13</v>
      </c>
      <c r="C20" s="22" t="s">
        <v>243</v>
      </c>
      <c r="D20" s="23">
        <v>2</v>
      </c>
      <c r="E20" s="23">
        <v>28</v>
      </c>
      <c r="F20" s="23">
        <v>319</v>
      </c>
      <c r="G20" s="23">
        <v>349</v>
      </c>
      <c r="H20" s="14"/>
    </row>
    <row r="21" spans="1:8" x14ac:dyDescent="0.25">
      <c r="A21" s="21">
        <v>2026</v>
      </c>
      <c r="B21" s="22" t="s">
        <v>13</v>
      </c>
      <c r="C21" s="22" t="s">
        <v>244</v>
      </c>
      <c r="D21" s="23"/>
      <c r="E21" s="23">
        <v>40</v>
      </c>
      <c r="F21" s="23">
        <v>252</v>
      </c>
      <c r="G21" s="23">
        <v>292</v>
      </c>
      <c r="H21" s="14"/>
    </row>
    <row r="22" spans="1:8" ht="21.75" customHeight="1" x14ac:dyDescent="0.25">
      <c r="A22" s="52" t="s">
        <v>269</v>
      </c>
      <c r="B22" s="53"/>
      <c r="C22" s="53"/>
      <c r="D22" s="54">
        <f>SUBTOTAL(109,Tabla6[Cargador Web])</f>
        <v>1087</v>
      </c>
      <c r="E22" s="54">
        <f>SUBTOTAL(109,Tabla6[GISS - API de Servicios de Cargador])</f>
        <v>20879</v>
      </c>
      <c r="F22" s="54">
        <f>SUBTOTAL(109,Tabla6[Inside - API de Servicios de Cargador])</f>
        <v>34896</v>
      </c>
      <c r="G22" s="54">
        <f>SUBTOTAL(109,Tabla6[Expedientes Totales])</f>
        <v>56862</v>
      </c>
    </row>
    <row r="23" spans="1:8" x14ac:dyDescent="0.25">
      <c r="A23" s="15"/>
      <c r="B23" s="9"/>
      <c r="C23" s="9"/>
      <c r="D23" s="9"/>
      <c r="E23" s="9"/>
      <c r="F23" s="9"/>
      <c r="G23" s="9"/>
    </row>
  </sheetData>
  <mergeCells count="3">
    <mergeCell ref="A3:H3"/>
    <mergeCell ref="A4:H4"/>
    <mergeCell ref="A5:H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Notificaciones emitidas</vt:lpstr>
      <vt:lpstr>Escritos de Trámite</vt:lpstr>
      <vt:lpstr>Escritos iniciadores</vt:lpstr>
      <vt:lpstr>Personaciones</vt:lpstr>
      <vt:lpstr>Usuarios dados de alt</vt:lpstr>
      <vt:lpstr>Oficios</vt:lpstr>
      <vt:lpstr>Expedientes de seguimiento</vt:lpstr>
      <vt:lpstr>Usuarios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2025-10-27T08:41:01Z</dcterms:created>
  <dcterms:modified xsi:type="dcterms:W3CDTF">2026-06-22T11:05:09Z</dcterms:modified>
</cp:coreProperties>
</file>